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9.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0" yWindow="420" windowWidth="14430" windowHeight="7350" tabRatio="796" activeTab="3"/>
  </bookViews>
  <sheets>
    <sheet name="Cover" sheetId="1" r:id="rId1"/>
    <sheet name="USNANA Graphs" sheetId="2" r:id="rId2"/>
    <sheet name="Shipperless Graphs" sheetId="3" r:id="rId3"/>
    <sheet name="USNANA Data" sheetId="4" r:id="rId4"/>
    <sheet name="Shipperless Data" sheetId="5" r:id="rId5"/>
  </sheets>
  <externalReferences>
    <externalReference r:id="rId8"/>
    <externalReference r:id="rId9"/>
  </externalReferences>
  <definedNames>
    <definedName name="asaplus">#REF!</definedName>
    <definedName name="BAU">#REF!</definedName>
    <definedName name="chart">#REF!</definedName>
    <definedName name="currentweek">#REF!</definedName>
    <definedName name="currentweekno">#REF!</definedName>
    <definedName name="cwfailures">#REF!</definedName>
    <definedName name="cwthroughput">#REF!</definedName>
    <definedName name="down">#REF!</definedName>
    <definedName name="flat">#REF!</definedName>
    <definedName name="hello">'[2]Cover'!#REF!</definedName>
    <definedName name="hello1">'[2]Cover'!$J$7</definedName>
    <definedName name="hello2">'[2]Cover'!$D$7</definedName>
    <definedName name="hello3">'[2]Cover'!$AQ$168</definedName>
    <definedName name="hello4">'[2]Cover'!$AS$168</definedName>
    <definedName name="internaltransfers">#REF!</definedName>
    <definedName name="level1">#REF!</definedName>
    <definedName name="level2">#REF!</definedName>
    <definedName name="newcalls">#REF!</definedName>
    <definedName name="plusinternaltransfers">#REF!</definedName>
    <definedName name="_xlnm.Print_Area" localSheetId="0">'Cover'!$A$1:$Q$33</definedName>
    <definedName name="_xlnm.Print_Area" localSheetId="4">'Shipperless Data'!$A$1:$M$43</definedName>
    <definedName name="_xlnm.Print_Area" localSheetId="2">'Shipperless Graphs'!$A$1:$Q$88</definedName>
    <definedName name="_xlnm.Print_Area" localSheetId="3">'USNANA Data'!$A$1:$P$66</definedName>
    <definedName name="_xlnm.Print_Area" localSheetId="1">'USNANA Graphs'!$A$1:$P$165</definedName>
    <definedName name="prod">'[1]Actuals'!$B$2:$BE$356</definedName>
    <definedName name="pwfailures">#REF!</definedName>
    <definedName name="pwthroughput">#REF!</definedName>
    <definedName name="ragbilling">#REF!</definedName>
    <definedName name="ragcustomer">#REF!</definedName>
    <definedName name="ragfinance">#REF!</definedName>
    <definedName name="ragpilot">#REF!</definedName>
    <definedName name="ragtechnical">#REF!</definedName>
    <definedName name="raguser">#REF!</definedName>
    <definedName name="ragwork">#REF!</definedName>
    <definedName name="totalsoa">#REF!</definedName>
    <definedName name="up">#REF!</definedName>
    <definedName name="weeks">#REF!</definedName>
    <definedName name="weeksz">#REF!</definedName>
    <definedName name="xx">#REF!</definedName>
    <definedName name="z">#REF!</definedName>
    <definedName name="Z_2174CA07_0841_4FC6_8762_0936BAB75374_.wvu.PrintArea" localSheetId="0" hidden="1">'Cover'!#REF!</definedName>
    <definedName name="Z_2174CA07_0841_4FC6_8762_0936BAB75374_.wvu.PrintArea" localSheetId="2" hidden="1">'Shipperless Graphs'!#REF!</definedName>
    <definedName name="Z_2174CA07_0841_4FC6_8762_0936BAB75374_.wvu.Rows" localSheetId="0" hidden="1">'Cover'!#REF!</definedName>
    <definedName name="Z_2174CA07_0841_4FC6_8762_0936BAB75374_.wvu.Rows" localSheetId="2" hidden="1">'Shipperless Graphs'!#REF!</definedName>
    <definedName name="Z_9D589136_22DB_43D0_8D32_1964FB6A693B_.wvu.PrintArea" localSheetId="0" hidden="1">'Cover'!#REF!</definedName>
    <definedName name="Z_9D589136_22DB_43D0_8D32_1964FB6A693B_.wvu.PrintArea" localSheetId="2" hidden="1">'Shipperless Graphs'!#REF!</definedName>
    <definedName name="Z_9D589136_22DB_43D0_8D32_1964FB6A693B_.wvu.Rows" localSheetId="0" hidden="1">'Cover'!#REF!</definedName>
    <definedName name="Z_9D589136_22DB_43D0_8D32_1964FB6A693B_.wvu.Rows" localSheetId="2" hidden="1">'Shipperless Graphs'!#REF!</definedName>
    <definedName name="Z_E66D7333_B7A4_4CC9_812B_97DE253F2F22_.wvu.PrintArea" localSheetId="0" hidden="1">'Cover'!#REF!</definedName>
    <definedName name="Z_E66D7333_B7A4_4CC9_812B_97DE253F2F22_.wvu.PrintArea" localSheetId="2" hidden="1">'Shipperless Graphs'!#REF!</definedName>
    <definedName name="Z_E66D7333_B7A4_4CC9_812B_97DE253F2F22_.wvu.Rows" localSheetId="0" hidden="1">'Cover'!#REF!</definedName>
    <definedName name="Z_E66D7333_B7A4_4CC9_812B_97DE253F2F22_.wvu.Rows" localSheetId="2" hidden="1">'Shipperless Graphs'!#REF!</definedName>
  </definedNames>
  <calcPr fullCalcOnLoad="1"/>
</workbook>
</file>

<file path=xl/comments4.xml><?xml version="1.0" encoding="utf-8"?>
<comments xmlns="http://schemas.openxmlformats.org/spreadsheetml/2006/main">
  <authors>
    <author>Adam Turbitt (AT097)</author>
  </authors>
  <commentList>
    <comment ref="A31" authorId="0">
      <text>
        <r>
          <rPr>
            <b/>
            <sz val="8"/>
            <rFont val="Tahoma"/>
            <family val="0"/>
          </rPr>
          <t>Adam Turbitt (AT097):</t>
        </r>
        <r>
          <rPr>
            <sz val="8"/>
            <rFont val="Tahoma"/>
            <family val="0"/>
          </rPr>
          <t xml:space="preserve">
Blank cells, Letter 1 Printed, Restart</t>
        </r>
      </text>
    </comment>
    <comment ref="A32" authorId="0">
      <text>
        <r>
          <rPr>
            <b/>
            <sz val="8"/>
            <rFont val="Tahoma"/>
            <family val="0"/>
          </rPr>
          <t>Adam Turbitt (AT097):</t>
        </r>
        <r>
          <rPr>
            <sz val="8"/>
            <rFont val="Tahoma"/>
            <family val="0"/>
          </rPr>
          <t xml:space="preserve">
Letter 1 Sent, Letter 2 Printed</t>
        </r>
      </text>
    </comment>
    <comment ref="A33" authorId="0">
      <text>
        <r>
          <rPr>
            <b/>
            <sz val="8"/>
            <rFont val="Tahoma"/>
            <family val="0"/>
          </rPr>
          <t>Adam Turbitt (AT097):</t>
        </r>
        <r>
          <rPr>
            <sz val="8"/>
            <rFont val="Tahoma"/>
            <family val="0"/>
          </rPr>
          <t xml:space="preserve">
Letter 2 Sent</t>
        </r>
      </text>
    </comment>
    <comment ref="A36" authorId="0">
      <text>
        <r>
          <rPr>
            <b/>
            <sz val="8"/>
            <rFont val="Tahoma"/>
            <family val="0"/>
          </rPr>
          <t>Adam Turbitt (AT097):</t>
        </r>
        <r>
          <rPr>
            <sz val="8"/>
            <rFont val="Tahoma"/>
            <family val="0"/>
          </rPr>
          <t xml:space="preserve">
PSA, Actpend</t>
        </r>
      </text>
    </comment>
    <comment ref="A34" authorId="0">
      <text>
        <r>
          <rPr>
            <b/>
            <sz val="8"/>
            <rFont val="Tahoma"/>
            <family val="0"/>
          </rPr>
          <t>Adam Turbitt (AT097):</t>
        </r>
        <r>
          <rPr>
            <sz val="8"/>
            <rFont val="Tahoma"/>
            <family val="0"/>
          </rPr>
          <t xml:space="preserve">
Site Visit</t>
        </r>
      </text>
    </comment>
    <comment ref="A37" authorId="0">
      <text>
        <r>
          <rPr>
            <b/>
            <sz val="8"/>
            <rFont val="Tahoma"/>
            <family val="0"/>
          </rPr>
          <t>Adam Turbitt (AT097):</t>
        </r>
        <r>
          <rPr>
            <sz val="8"/>
            <rFont val="Tahoma"/>
            <family val="0"/>
          </rPr>
          <t xml:space="preserve">
No Gas</t>
        </r>
      </text>
    </comment>
    <comment ref="A35" authorId="0">
      <text>
        <r>
          <rPr>
            <b/>
            <sz val="8"/>
            <rFont val="Tahoma"/>
            <family val="0"/>
          </rPr>
          <t>Adam Turbitt (AT097):</t>
        </r>
        <r>
          <rPr>
            <sz val="8"/>
            <rFont val="Tahoma"/>
            <family val="0"/>
          </rPr>
          <t xml:space="preserve">
Address, Query</t>
        </r>
      </text>
    </comment>
    <comment ref="A38" authorId="0">
      <text>
        <r>
          <rPr>
            <b/>
            <sz val="8"/>
            <rFont val="Tahoma"/>
            <family val="0"/>
          </rPr>
          <t>Adam Turbitt (AT097):</t>
        </r>
        <r>
          <rPr>
            <sz val="8"/>
            <rFont val="Tahoma"/>
            <family val="0"/>
          </rPr>
          <t xml:space="preserve">
Vacant</t>
        </r>
      </text>
    </comment>
    <comment ref="A40" authorId="0">
      <text>
        <r>
          <rPr>
            <b/>
            <sz val="8"/>
            <rFont val="Tahoma"/>
            <family val="0"/>
          </rPr>
          <t>Adam Turbitt (AT097):</t>
        </r>
        <r>
          <rPr>
            <sz val="8"/>
            <rFont val="Tahoma"/>
            <family val="0"/>
          </rPr>
          <t xml:space="preserve">
Conf</t>
        </r>
      </text>
    </comment>
    <comment ref="A39" authorId="0">
      <text>
        <r>
          <rPr>
            <b/>
            <sz val="8"/>
            <rFont val="Tahoma"/>
            <family val="0"/>
          </rPr>
          <t>Adam Turbitt (AT097):</t>
        </r>
        <r>
          <rPr>
            <sz val="8"/>
            <rFont val="Tahoma"/>
            <family val="0"/>
          </rPr>
          <t xml:space="preserve">
DN Link, DE, EX</t>
        </r>
      </text>
    </comment>
    <comment ref="L12" authorId="0">
      <text>
        <r>
          <rPr>
            <b/>
            <sz val="8"/>
            <rFont val="Tahoma"/>
            <family val="0"/>
          </rPr>
          <t>Adam Turbitt (AT097):</t>
        </r>
        <r>
          <rPr>
            <sz val="8"/>
            <rFont val="Tahoma"/>
            <family val="0"/>
          </rPr>
          <t xml:space="preserve">
All MPRN's in the USNANA table that </t>
        </r>
        <r>
          <rPr>
            <u val="single"/>
            <sz val="8"/>
            <rFont val="Tahoma"/>
            <family val="2"/>
          </rPr>
          <t>have</t>
        </r>
        <r>
          <rPr>
            <sz val="8"/>
            <rFont val="Tahoma"/>
            <family val="0"/>
          </rPr>
          <t xml:space="preserve"> a status but are not the following:
-C &amp; D REJECTION IDENTIFIED - MPRN MOVED TO SHIPPER ACTIVITY POT
-CO
-CONFIRMATION REJECTION IDENTIFIED - MPRN MOVED TO SHIPPER ACTIVITY POT
-DE
-EX
-LI
-LIVE SUPPLY, NO METER - LEGITIMATELY UNREGISTERED
-PROPERTY NOT YET BUILT - LEGITIMATELY UNREGISTERED
-PROPERTY VACANT - LEGITIMATELY UNREGISTERED
-RQ
-SUPPLY CAPPED - LEGITIMATAELY UNREGISTERED</t>
        </r>
      </text>
    </comment>
  </commentList>
</comments>
</file>

<file path=xl/sharedStrings.xml><?xml version="1.0" encoding="utf-8"?>
<sst xmlns="http://schemas.openxmlformats.org/spreadsheetml/2006/main" count="238" uniqueCount="89">
  <si>
    <t>Total</t>
  </si>
  <si>
    <t>Target</t>
  </si>
  <si>
    <t>May</t>
  </si>
  <si>
    <t>Unregistered Data</t>
  </si>
  <si>
    <t>Shipper intends to confirm</t>
  </si>
  <si>
    <t>No response from Shipper</t>
  </si>
  <si>
    <t>Registered</t>
  </si>
  <si>
    <t>Orphaned</t>
  </si>
  <si>
    <t>Site Visit</t>
  </si>
  <si>
    <t>Shipperless / Unregistered Sites</t>
  </si>
  <si>
    <t>Shipper activity unregistered sites</t>
  </si>
  <si>
    <t>Oct</t>
  </si>
  <si>
    <t>Nov</t>
  </si>
  <si>
    <t>Dec</t>
  </si>
  <si>
    <t>Jan</t>
  </si>
  <si>
    <t>Feb</t>
  </si>
  <si>
    <t>Mar</t>
  </si>
  <si>
    <t>Apr</t>
  </si>
  <si>
    <t>Jun</t>
  </si>
  <si>
    <t>Jul</t>
  </si>
  <si>
    <t>Aug</t>
  </si>
  <si>
    <t>Sep</t>
  </si>
  <si>
    <t>Original age analysis</t>
  </si>
  <si>
    <t>Current age analysis</t>
  </si>
  <si>
    <t>Resolved to date</t>
  </si>
  <si>
    <t>PSA</t>
  </si>
  <si>
    <t>Under investigation</t>
  </si>
  <si>
    <t>Letter pending</t>
  </si>
  <si>
    <t>Sent</t>
  </si>
  <si>
    <t xml:space="preserve">Resolved </t>
  </si>
  <si>
    <t>Response outstanding</t>
  </si>
  <si>
    <t>Outstanding</t>
  </si>
  <si>
    <t>Outstanding target</t>
  </si>
  <si>
    <t>Cleared</t>
  </si>
  <si>
    <t>Site visits</t>
  </si>
  <si>
    <t>Cumulative - Unregistered 'Yes' responses age analysis</t>
  </si>
  <si>
    <t>Check cell outstanding split</t>
  </si>
  <si>
    <t>Check cell - end user totals</t>
  </si>
  <si>
    <t>Check cell - site visit total</t>
  </si>
  <si>
    <t>Unregistered Sites No Activity No Assets</t>
  </si>
  <si>
    <t>Pre 1996</t>
  </si>
  <si>
    <t>Letter 1 Sent</t>
  </si>
  <si>
    <t>Letter 2 Sent</t>
  </si>
  <si>
    <t>Vacant</t>
  </si>
  <si>
    <t xml:space="preserve">Query </t>
  </si>
  <si>
    <t>No Gas</t>
  </si>
  <si>
    <t>Shipper Activity Data</t>
  </si>
  <si>
    <t>Over 12 months old</t>
  </si>
  <si>
    <t>Over 24 months old</t>
  </si>
  <si>
    <t>1 to 6 months old</t>
  </si>
  <si>
    <t xml:space="preserve">7 to 12 months old </t>
  </si>
  <si>
    <t>Site Visit Resolution breakdown</t>
  </si>
  <si>
    <t>Legitimately Unregistered</t>
  </si>
  <si>
    <t>USNANA Age Analysis</t>
  </si>
  <si>
    <t>7 to 12 months old</t>
  </si>
  <si>
    <t>Cumulative Orphaned End User Age Analysis</t>
  </si>
  <si>
    <t>Total Shipper Activity MPRN's Including Orphaned</t>
  </si>
  <si>
    <t>Cumulative - Shipper activity unregistered sites Age Analysis</t>
  </si>
  <si>
    <t>Check cell - Cleared Totals</t>
  </si>
  <si>
    <t>Check Cell - Total Project Amount</t>
  </si>
  <si>
    <t>Target Level</t>
  </si>
  <si>
    <t>Check Cell - Shipper Intent</t>
  </si>
  <si>
    <t>Check Cell</t>
  </si>
  <si>
    <t>Eu has contract with supplier</t>
  </si>
  <si>
    <t>Live supply and burning Gas</t>
  </si>
  <si>
    <t>No Access</t>
  </si>
  <si>
    <t>Northern Gas Networks Ltd</t>
  </si>
  <si>
    <t>Wales &amp; the West Utilities</t>
  </si>
  <si>
    <t>National Grid Plc</t>
  </si>
  <si>
    <t>Scotland Gas Networks Ltd</t>
  </si>
  <si>
    <t>Southern Gas Networks Ltd</t>
  </si>
  <si>
    <t>Undertaken</t>
  </si>
  <si>
    <t>End User Actions</t>
  </si>
  <si>
    <t>Cumulative - Shipper Activity Unregistered Sites Shipper Response</t>
  </si>
  <si>
    <t>Total Registered</t>
  </si>
  <si>
    <t>Desktop Registered</t>
  </si>
  <si>
    <t xml:space="preserve">Total Legitimately Unregistered </t>
  </si>
  <si>
    <t xml:space="preserve">Desktop Legitimately Unregistered </t>
  </si>
  <si>
    <t>Desktop Moved to Shipper Activity Pot</t>
  </si>
  <si>
    <t>Desktop End user</t>
  </si>
  <si>
    <t>Variance from target</t>
  </si>
  <si>
    <t>Total Set to Extinct (EX)</t>
  </si>
  <si>
    <t>Desktop Set to EX</t>
  </si>
  <si>
    <t>To be set to extinct</t>
  </si>
  <si>
    <t>Set to EX</t>
  </si>
  <si>
    <t>Check cell resolved breakdown</t>
  </si>
  <si>
    <t>USNANA Overall status - cumulative</t>
  </si>
  <si>
    <t>Desktop actions - cumulative</t>
  </si>
  <si>
    <t>For Network Attention</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</si>
</sst>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Week&quot;\ 0"/>
    <numFmt numFmtId="166" formatCode="0.0%"/>
    <numFmt numFmtId="167" formatCode="0.0"/>
    <numFmt numFmtId="168" formatCode="&quot;£&quot;#,##0"/>
    <numFmt numFmtId="169" formatCode="[$-F800]dddd\,\ mmmm\ dd\,\ yyyy"/>
    <numFmt numFmtId="170" formatCode="&quot;Week Number &quot;\ 0"/>
    <numFmt numFmtId="171" formatCode="dd\ mmmm\ yyyy"/>
    <numFmt numFmtId="172" formatCode="&quot;£&quot;#,##0.0;[Red]\-&quot;£&quot;#,##0.0"/>
    <numFmt numFmtId="173" formatCode="&quot;£&quot;#,##0.0"/>
    <numFmt numFmtId="174" formatCode="mmm"/>
    <numFmt numFmtId="175" formatCode="dd/mm"/>
    <numFmt numFmtId="176" formatCode="[$-809]dd\ mmmm\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0%"/>
    <numFmt numFmtId="184" formatCode="#,##0;\(#,##0\);\-"/>
    <numFmt numFmtId="185" formatCode="mmm\-yyyy"/>
    <numFmt numFmtId="186" formatCode="#,##0.0"/>
    <numFmt numFmtId="187" formatCode="dd/mm/yy;@"/>
    <numFmt numFmtId="188" formatCode="0.00000"/>
    <numFmt numFmtId="189" formatCode="0.0000"/>
    <numFmt numFmtId="190" formatCode="0.000"/>
    <numFmt numFmtId="191" formatCode="0.000000"/>
    <numFmt numFmtId="192" formatCode="0.00000000"/>
    <numFmt numFmtId="193" formatCode="0.0000000"/>
    <numFmt numFmtId="194" formatCode="0.0000000000"/>
    <numFmt numFmtId="195" formatCode="0.00000000000"/>
    <numFmt numFmtId="196" formatCode="0.000000000000"/>
    <numFmt numFmtId="197" formatCode="0.000000000"/>
    <numFmt numFmtId="198" formatCode="dd/m"/>
    <numFmt numFmtId="199" formatCode="dd\-mmm\-yyyy"/>
    <numFmt numFmtId="200" formatCode="dd\-mm\-yyyy"/>
    <numFmt numFmtId="201" formatCode="_-* #,##0.0_-;\-* #,##0.0_-;_-* &quot;-&quot;??_-;_-@_-"/>
    <numFmt numFmtId="202" formatCode="_-* #,##0_-;\-* #,##0_-;_-* &quot;-&quot;??_-;_-@_-"/>
    <numFmt numFmtId="203" formatCode="_(* #,##0.00_);_(* \(#,##0.00\);_(* &quot;-&quot;??_);_(@_)"/>
    <numFmt numFmtId="204" formatCode="_(* #,##0_);_(* \(#,##0\);_(* &quot;-&quot;_);_(@_)"/>
    <numFmt numFmtId="205" formatCode="_(&quot;$&quot;* #,##0.00_);_(&quot;$&quot;* \(#,##0.00\);_(&quot;$&quot;* &quot;-&quot;??_);_(@_)"/>
    <numFmt numFmtId="206" formatCode="_(&quot;$&quot;* #,##0_);_(&quot;$&quot;* \(#,##0\);_(&quot;$&quot;* &quot;-&quot;_);_(@_)"/>
  </numFmts>
  <fonts count="70">
    <font>
      <sz val="10"/>
      <name val="Arial"/>
      <family val="0"/>
    </font>
    <font>
      <u val="single"/>
      <sz val="10"/>
      <color indexed="20"/>
      <name val="Arial"/>
      <family val="0"/>
    </font>
    <font>
      <u val="single"/>
      <sz val="10"/>
      <color indexed="12"/>
      <name val="Arial"/>
      <family val="0"/>
    </font>
    <font>
      <sz val="10"/>
      <color indexed="8"/>
      <name val="Arial"/>
      <family val="2"/>
    </font>
    <font>
      <sz val="8"/>
      <name val="Arial"/>
      <family val="0"/>
    </font>
    <font>
      <b/>
      <sz val="40"/>
      <color indexed="18"/>
      <name val="Arial"/>
      <family val="2"/>
    </font>
    <font>
      <b/>
      <sz val="10"/>
      <name val="Arial"/>
      <family val="2"/>
    </font>
    <font>
      <b/>
      <sz val="14"/>
      <name val="Arial"/>
      <family val="2"/>
    </font>
    <font>
      <b/>
      <sz val="22"/>
      <name val="Arial"/>
      <family val="2"/>
    </font>
    <font>
      <b/>
      <sz val="11"/>
      <name val="Arial"/>
      <family val="2"/>
    </font>
    <font>
      <sz val="9"/>
      <name val="Arial"/>
      <family val="0"/>
    </font>
    <font>
      <sz val="11"/>
      <name val="Arial"/>
      <family val="2"/>
    </font>
    <font>
      <b/>
      <sz val="10"/>
      <color indexed="9"/>
      <name val="Arial"/>
      <family val="2"/>
    </font>
    <font>
      <sz val="12"/>
      <name val="Arial"/>
      <family val="2"/>
    </font>
    <font>
      <b/>
      <sz val="12"/>
      <name val="Arial"/>
      <family val="2"/>
    </font>
    <font>
      <b/>
      <sz val="9"/>
      <name val="Arial"/>
      <family val="2"/>
    </font>
    <font>
      <b/>
      <sz val="2"/>
      <name val="Arial"/>
      <family val="0"/>
    </font>
    <font>
      <sz val="2"/>
      <name val="Arial"/>
      <family val="0"/>
    </font>
    <font>
      <sz val="15.5"/>
      <name val="Arial"/>
      <family val="0"/>
    </font>
    <font>
      <b/>
      <sz val="1.25"/>
      <name val="Arial"/>
      <family val="0"/>
    </font>
    <font>
      <sz val="1"/>
      <name val="Arial"/>
      <family val="0"/>
    </font>
    <font>
      <b/>
      <sz val="1"/>
      <name val="Arial"/>
      <family val="0"/>
    </font>
    <font>
      <sz val="1.5"/>
      <name val="Arial"/>
      <family val="0"/>
    </font>
    <font>
      <b/>
      <sz val="1.75"/>
      <name val="Arial"/>
      <family val="0"/>
    </font>
    <font>
      <b/>
      <sz val="1.5"/>
      <name val="Arial"/>
      <family val="0"/>
    </font>
    <font>
      <sz val="1.25"/>
      <name val="Arial"/>
      <family val="0"/>
    </font>
    <font>
      <sz val="1.75"/>
      <name val="Arial"/>
      <family val="0"/>
    </font>
    <font>
      <b/>
      <sz val="2.75"/>
      <name val="Arial"/>
      <family val="2"/>
    </font>
    <font>
      <sz val="2.25"/>
      <name val="Arial"/>
      <family val="2"/>
    </font>
    <font>
      <sz val="9.25"/>
      <name val="Arial"/>
      <family val="2"/>
    </font>
    <font>
      <sz val="3.5"/>
      <name val="Arial"/>
      <family val="2"/>
    </font>
    <font>
      <sz val="2.75"/>
      <name val="Arial"/>
      <family val="2"/>
    </font>
    <font>
      <b/>
      <sz val="2.5"/>
      <name val="Arial"/>
      <family val="2"/>
    </font>
    <font>
      <sz val="3"/>
      <name val="Arial"/>
      <family val="0"/>
    </font>
    <font>
      <b/>
      <sz val="2.25"/>
      <name val="Arial"/>
      <family val="2"/>
    </font>
    <font>
      <sz val="2.5"/>
      <name val="Arial"/>
      <family val="0"/>
    </font>
    <font>
      <b/>
      <sz val="4"/>
      <name val="Arial"/>
      <family val="2"/>
    </font>
    <font>
      <b/>
      <sz val="3.25"/>
      <name val="Arial"/>
      <family val="2"/>
    </font>
    <font>
      <b/>
      <sz val="3.75"/>
      <name val="Arial"/>
      <family val="2"/>
    </font>
    <font>
      <b/>
      <sz val="3"/>
      <name val="Arial"/>
      <family val="2"/>
    </font>
    <font>
      <b/>
      <sz val="3.5"/>
      <name val="Arial"/>
      <family val="2"/>
    </font>
    <font>
      <b/>
      <sz val="4.5"/>
      <name val="Arial"/>
      <family val="2"/>
    </font>
    <font>
      <b/>
      <i/>
      <sz val="12"/>
      <name val="Arial"/>
      <family val="2"/>
    </font>
    <font>
      <b/>
      <u val="single"/>
      <sz val="18"/>
      <color indexed="12"/>
      <name val="Arial"/>
      <family val="2"/>
    </font>
    <font>
      <b/>
      <sz val="10"/>
      <color indexed="8"/>
      <name val="Arial"/>
      <family val="2"/>
    </font>
    <font>
      <b/>
      <sz val="14.5"/>
      <color indexed="9"/>
      <name val="Arial"/>
      <family val="2"/>
    </font>
    <font>
      <sz val="12"/>
      <color indexed="9"/>
      <name val="Arial"/>
      <family val="2"/>
    </font>
    <font>
      <b/>
      <sz val="10"/>
      <color indexed="10"/>
      <name val="Arial"/>
      <family val="2"/>
    </font>
    <font>
      <sz val="14.25"/>
      <name val="Arial"/>
      <family val="0"/>
    </font>
    <font>
      <b/>
      <sz val="9.75"/>
      <name val="Arial"/>
      <family val="2"/>
    </font>
    <font>
      <sz val="8.5"/>
      <name val="Arial"/>
      <family val="2"/>
    </font>
    <font>
      <sz val="19"/>
      <name val="Arial"/>
      <family val="0"/>
    </font>
    <font>
      <b/>
      <sz val="8"/>
      <name val="Arial"/>
      <family val="2"/>
    </font>
    <font>
      <sz val="17.75"/>
      <name val="Arial"/>
      <family val="0"/>
    </font>
    <font>
      <sz val="8.75"/>
      <name val="Arial"/>
      <family val="2"/>
    </font>
    <font>
      <sz val="18"/>
      <name val="Arial"/>
      <family val="0"/>
    </font>
    <font>
      <sz val="15.25"/>
      <name val="Arial"/>
      <family val="0"/>
    </font>
    <font>
      <b/>
      <sz val="9.25"/>
      <name val="Arial"/>
      <family val="2"/>
    </font>
    <font>
      <sz val="19.25"/>
      <name val="Arial"/>
      <family val="0"/>
    </font>
    <font>
      <sz val="17.25"/>
      <name val="Arial"/>
      <family val="0"/>
    </font>
    <font>
      <sz val="10"/>
      <color indexed="10"/>
      <name val="Arial"/>
      <family val="2"/>
    </font>
    <font>
      <sz val="8"/>
      <name val="Tahoma"/>
      <family val="0"/>
    </font>
    <font>
      <b/>
      <sz val="8"/>
      <name val="Tahoma"/>
      <family val="0"/>
    </font>
    <font>
      <sz val="8"/>
      <color indexed="8"/>
      <name val="Arial"/>
      <family val="0"/>
    </font>
    <font>
      <b/>
      <u val="single"/>
      <sz val="14"/>
      <name val="Arial"/>
      <family val="2"/>
    </font>
    <font>
      <b/>
      <u val="single"/>
      <sz val="13.5"/>
      <name val="Arial"/>
      <family val="2"/>
    </font>
    <font>
      <b/>
      <sz val="8.25"/>
      <name val="Arial"/>
      <family val="2"/>
    </font>
    <font>
      <b/>
      <u val="single"/>
      <sz val="16"/>
      <name val="Arial"/>
      <family val="2"/>
    </font>
    <font>
      <u val="single"/>
      <sz val="8"/>
      <name val="Tahoma"/>
      <family val="2"/>
    </font>
    <font>
      <i/>
      <sz val="11"/>
      <color indexed="40"/>
      <name val="Arial"/>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0"/>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103">
    <border>
      <left/>
      <right/>
      <top/>
      <bottom/>
      <diagonal/>
    </border>
    <border>
      <left style="thin">
        <color indexed="48"/>
      </left>
      <right style="thin">
        <color indexed="48"/>
      </right>
      <top style="thin">
        <color indexed="48"/>
      </top>
      <bottom style="thin">
        <color indexed="48"/>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medium"/>
      <right style="thin">
        <color indexed="10"/>
      </right>
      <top>
        <color indexed="63"/>
      </top>
      <bottom style="thin">
        <color indexed="10"/>
      </bottom>
    </border>
    <border>
      <left style="thin">
        <color indexed="10"/>
      </left>
      <right style="thin">
        <color indexed="10"/>
      </right>
      <top>
        <color indexed="63"/>
      </top>
      <bottom style="thin">
        <color indexed="10"/>
      </bottom>
    </border>
    <border>
      <left style="medium"/>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style="medium"/>
      <top style="thin">
        <color indexed="10"/>
      </top>
      <bottom style="thin">
        <color indexed="10"/>
      </bottom>
    </border>
    <border>
      <left style="medium"/>
      <right style="thin">
        <color indexed="10"/>
      </right>
      <top style="thin">
        <color indexed="10"/>
      </top>
      <bottom>
        <color indexed="63"/>
      </bottom>
    </border>
    <border>
      <left style="thin">
        <color indexed="10"/>
      </left>
      <right style="thin">
        <color indexed="10"/>
      </right>
      <top style="thin">
        <color indexed="10"/>
      </top>
      <bottom>
        <color indexed="63"/>
      </bottom>
    </border>
    <border>
      <left style="medium"/>
      <right style="thin"/>
      <top style="medium"/>
      <bottom style="medium"/>
    </border>
    <border>
      <left>
        <color indexed="63"/>
      </left>
      <right style="thin"/>
      <top>
        <color indexed="63"/>
      </top>
      <bottom style="medium"/>
    </border>
    <border>
      <left style="medium"/>
      <right style="thin"/>
      <top style="medium"/>
      <bottom style="thin"/>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thin"/>
      <top style="medium"/>
      <bottom>
        <color indexed="63"/>
      </bottom>
    </border>
    <border>
      <left style="medium"/>
      <right style="medium"/>
      <top style="medium"/>
      <bottom style="medium"/>
    </border>
    <border>
      <left style="thin"/>
      <right>
        <color indexed="63"/>
      </right>
      <top>
        <color indexed="63"/>
      </top>
      <bottom>
        <color indexed="63"/>
      </bottom>
    </border>
    <border>
      <left style="medium"/>
      <right style="thin"/>
      <top>
        <color indexed="63"/>
      </top>
      <bottom style="thin"/>
    </border>
    <border>
      <left style="medium"/>
      <right style="thin">
        <color indexed="10"/>
      </right>
      <top style="thin"/>
      <bottom style="thin"/>
    </border>
    <border>
      <left style="medium"/>
      <right>
        <color indexed="63"/>
      </right>
      <top style="thin"/>
      <bottom style="thin"/>
    </border>
    <border>
      <left style="thin"/>
      <right>
        <color indexed="63"/>
      </right>
      <top style="thin"/>
      <bottom style="medium"/>
    </border>
    <border>
      <left style="thin">
        <color indexed="10"/>
      </left>
      <right>
        <color indexed="63"/>
      </right>
      <top>
        <color indexed="63"/>
      </top>
      <bottom style="thin">
        <color indexed="10"/>
      </bottom>
    </border>
    <border>
      <left style="thin">
        <color indexed="10"/>
      </left>
      <right>
        <color indexed="63"/>
      </right>
      <top style="thin">
        <color indexed="10"/>
      </top>
      <bottom style="thin">
        <color indexed="10"/>
      </bottom>
    </border>
    <border>
      <left style="thin">
        <color indexed="10"/>
      </left>
      <right>
        <color indexed="63"/>
      </right>
      <top style="thin">
        <color indexed="10"/>
      </top>
      <bottom>
        <color indexed="63"/>
      </bottom>
    </border>
    <border>
      <left style="thin"/>
      <right>
        <color indexed="63"/>
      </right>
      <top style="medium"/>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style="medium"/>
    </border>
    <border>
      <left style="thin">
        <color indexed="10"/>
      </left>
      <right style="thin">
        <color indexed="10"/>
      </right>
      <top style="thin"/>
      <bottom style="thin">
        <color indexed="10"/>
      </bottom>
    </border>
    <border>
      <left style="thin">
        <color indexed="10"/>
      </left>
      <right style="thin">
        <color indexed="10"/>
      </right>
      <top style="thin">
        <color indexed="10"/>
      </top>
      <bottom style="medium"/>
    </border>
    <border>
      <left style="thin"/>
      <right style="thin"/>
      <top>
        <color indexed="63"/>
      </top>
      <bottom style="thin"/>
    </border>
    <border>
      <left style="thin">
        <color indexed="10"/>
      </left>
      <right style="thin">
        <color indexed="10"/>
      </right>
      <top style="thin"/>
      <bottom style="thin"/>
    </border>
    <border>
      <left style="thin">
        <color indexed="10"/>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color indexed="10"/>
      </left>
      <right style="medium"/>
      <top style="thin"/>
      <bottom style="thin">
        <color indexed="10"/>
      </bottom>
    </border>
    <border>
      <left style="thin">
        <color indexed="10"/>
      </left>
      <right style="thin">
        <color indexed="10"/>
      </right>
      <top style="thin">
        <color indexed="10"/>
      </top>
      <bottom style="thin"/>
    </border>
    <border>
      <left style="thin">
        <color indexed="10"/>
      </left>
      <right style="medium"/>
      <top style="thin">
        <color indexed="10"/>
      </top>
      <bottom style="medium"/>
    </border>
    <border>
      <left>
        <color indexed="63"/>
      </left>
      <right style="thin">
        <color indexed="10"/>
      </right>
      <top style="thin">
        <color indexed="10"/>
      </top>
      <bottom style="thin"/>
    </border>
    <border>
      <left style="thin">
        <color indexed="10"/>
      </left>
      <right style="medium"/>
      <top style="thin">
        <color indexed="10"/>
      </top>
      <bottom style="thin"/>
    </border>
    <border>
      <left>
        <color indexed="63"/>
      </left>
      <right style="thin">
        <color indexed="10"/>
      </right>
      <top style="thin">
        <color indexed="10"/>
      </top>
      <bottom style="thin">
        <color indexed="10"/>
      </bottom>
    </border>
    <border>
      <left style="thin"/>
      <right style="thin">
        <color indexed="10"/>
      </right>
      <top style="thin"/>
      <bottom>
        <color indexed="63"/>
      </bottom>
    </border>
    <border>
      <left style="thin"/>
      <right style="thin">
        <color indexed="10"/>
      </right>
      <top>
        <color indexed="63"/>
      </top>
      <bottom>
        <color indexed="63"/>
      </bottom>
    </border>
    <border>
      <left style="thin"/>
      <right>
        <color indexed="63"/>
      </right>
      <top style="thin"/>
      <bottom style="thin"/>
    </border>
    <border>
      <left style="thin">
        <color indexed="10"/>
      </left>
      <right>
        <color indexed="63"/>
      </right>
      <top style="thin"/>
      <bottom style="thin">
        <color indexed="10"/>
      </bottom>
    </border>
    <border>
      <left style="thin">
        <color indexed="10"/>
      </left>
      <right>
        <color indexed="63"/>
      </right>
      <top style="thin">
        <color indexed="10"/>
      </top>
      <bottom style="thin"/>
    </border>
    <border>
      <left style="medium"/>
      <right style="thin"/>
      <top>
        <color indexed="63"/>
      </top>
      <bottom>
        <color indexed="63"/>
      </bottom>
    </border>
    <border>
      <left style="medium"/>
      <right style="thin">
        <color indexed="10"/>
      </right>
      <top style="thin"/>
      <bottom style="thin">
        <color indexed="10"/>
      </bottom>
    </border>
    <border>
      <left style="medium"/>
      <right style="thin">
        <color indexed="10"/>
      </right>
      <top style="thin">
        <color indexed="10"/>
      </top>
      <bottom style="thin"/>
    </border>
    <border>
      <left style="medium"/>
      <right style="thin">
        <color indexed="10"/>
      </right>
      <top style="thin">
        <color indexed="10"/>
      </top>
      <bottom style="medium"/>
    </border>
    <border>
      <left style="medium"/>
      <right>
        <color indexed="63"/>
      </right>
      <top>
        <color indexed="63"/>
      </top>
      <bottom style="thin"/>
    </border>
    <border>
      <left style="medium"/>
      <right>
        <color indexed="63"/>
      </right>
      <top>
        <color indexed="63"/>
      </top>
      <bottom style="medium"/>
    </border>
    <border>
      <left>
        <color indexed="63"/>
      </left>
      <right style="medium"/>
      <top style="thin">
        <color indexed="10"/>
      </top>
      <bottom style="thin">
        <color indexed="10"/>
      </bottom>
    </border>
    <border>
      <left style="medium"/>
      <right>
        <color indexed="63"/>
      </right>
      <top style="thin"/>
      <bottom style="thin">
        <color indexed="10"/>
      </bottom>
    </border>
    <border>
      <left style="medium"/>
      <right>
        <color indexed="63"/>
      </right>
      <top style="thin">
        <color indexed="10"/>
      </top>
      <bottom style="thin">
        <color indexed="10"/>
      </bottom>
    </border>
    <border>
      <left style="medium"/>
      <right>
        <color indexed="63"/>
      </right>
      <top style="thin">
        <color indexed="10"/>
      </top>
      <bottom style="thin"/>
    </border>
    <border>
      <left style="medium"/>
      <right>
        <color indexed="63"/>
      </right>
      <top style="thin"/>
      <bottom style="medium"/>
    </border>
    <border>
      <left style="thin"/>
      <right style="thin">
        <color indexed="10"/>
      </right>
      <top style="thin"/>
      <bottom style="thin"/>
    </border>
    <border>
      <left style="thin"/>
      <right style="thin">
        <color indexed="10"/>
      </right>
      <top>
        <color indexed="63"/>
      </top>
      <bottom style="mediu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color indexed="10"/>
      </top>
      <bottom style="medium"/>
    </border>
    <border>
      <left style="thin"/>
      <right>
        <color indexed="63"/>
      </right>
      <top style="thin"/>
      <bottom>
        <color indexed="63"/>
      </bottom>
    </border>
    <border>
      <left style="thin"/>
      <right>
        <color indexed="63"/>
      </right>
      <top style="medium"/>
      <bottom style="thin"/>
    </border>
    <border>
      <left style="thin"/>
      <right>
        <color indexed="63"/>
      </right>
      <top style="medium"/>
      <bottom>
        <color indexed="63"/>
      </bottom>
    </border>
    <border>
      <left style="thin">
        <color indexed="10"/>
      </left>
      <right style="thin">
        <color indexed="10"/>
      </right>
      <top style="medium"/>
      <bottom style="thin">
        <color indexed="10"/>
      </bottom>
    </border>
    <border>
      <left style="thin">
        <color indexed="10"/>
      </left>
      <right style="medium"/>
      <top style="medium"/>
      <bottom style="thin">
        <color indexed="10"/>
      </bottom>
    </border>
    <border>
      <left style="thin">
        <color indexed="10"/>
      </left>
      <right style="medium"/>
      <top>
        <color indexed="63"/>
      </top>
      <bottom style="thin">
        <color indexed="10"/>
      </bottom>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style="thin"/>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 fontId="44" fillId="2" borderId="1" applyNumberFormat="0" applyProtection="0">
      <alignment vertical="center"/>
    </xf>
    <xf numFmtId="4" fontId="44" fillId="2" borderId="1" applyNumberFormat="0" applyProtection="0">
      <alignment horizontal="left" vertical="center" indent="1"/>
    </xf>
    <xf numFmtId="4" fontId="3" fillId="3" borderId="1" applyNumberFormat="0" applyProtection="0">
      <alignment horizontal="right" vertical="center"/>
    </xf>
    <xf numFmtId="4" fontId="3" fillId="4" borderId="1" applyNumberFormat="0" applyProtection="0">
      <alignment horizontal="left" vertical="center" indent="1"/>
    </xf>
  </cellStyleXfs>
  <cellXfs count="26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7" fillId="0" borderId="0" xfId="0" applyFont="1" applyFill="1" applyBorder="1" applyAlignment="1">
      <alignment/>
    </xf>
    <xf numFmtId="0" fontId="0" fillId="0" borderId="0" xfId="0" applyFill="1" applyAlignment="1">
      <alignment/>
    </xf>
    <xf numFmtId="0" fontId="0" fillId="0" borderId="2" xfId="0" applyFill="1" applyBorder="1" applyAlignment="1">
      <alignment/>
    </xf>
    <xf numFmtId="0" fontId="8" fillId="0" borderId="0" xfId="0" applyFont="1" applyBorder="1" applyAlignment="1">
      <alignment/>
    </xf>
    <xf numFmtId="0" fontId="6" fillId="0" borderId="0" xfId="0" applyFont="1" applyBorder="1" applyAlignment="1">
      <alignment/>
    </xf>
    <xf numFmtId="0" fontId="0" fillId="5" borderId="0" xfId="0" applyFill="1" applyBorder="1" applyAlignment="1">
      <alignment/>
    </xf>
    <xf numFmtId="0" fontId="6" fillId="0" borderId="0" xfId="0" applyFont="1" applyBorder="1" applyAlignment="1">
      <alignment horizontal="centerContinuous"/>
    </xf>
    <xf numFmtId="170" fontId="8" fillId="0" borderId="0" xfId="0" applyNumberFormat="1" applyFont="1" applyBorder="1" applyAlignment="1">
      <alignment horizontal="centerContinuous"/>
    </xf>
    <xf numFmtId="0" fontId="8" fillId="0" borderId="0" xfId="0" applyFont="1" applyBorder="1" applyAlignment="1">
      <alignment horizontal="centerContinuous"/>
    </xf>
    <xf numFmtId="165" fontId="0" fillId="0" borderId="0" xfId="0" applyNumberFormat="1" applyFont="1" applyFill="1" applyBorder="1" applyAlignment="1">
      <alignment horizontal="center" vertical="center"/>
    </xf>
    <xf numFmtId="0" fontId="0" fillId="0" borderId="0" xfId="0" applyFont="1" applyFill="1" applyBorder="1" applyAlignment="1">
      <alignment/>
    </xf>
    <xf numFmtId="1" fontId="14" fillId="0" borderId="0"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0" fontId="0" fillId="0" borderId="3" xfId="0" applyFill="1" applyBorder="1" applyAlignment="1">
      <alignment/>
    </xf>
    <xf numFmtId="0" fontId="43" fillId="0" borderId="0" xfId="21" applyFont="1" applyBorder="1" applyAlignment="1">
      <alignment/>
    </xf>
    <xf numFmtId="0" fontId="6" fillId="0" borderId="0" xfId="0" applyFont="1" applyFill="1" applyBorder="1" applyAlignment="1">
      <alignment/>
    </xf>
    <xf numFmtId="0" fontId="13" fillId="0" borderId="0" xfId="0" applyFont="1" applyFill="1" applyBorder="1" applyAlignment="1">
      <alignment wrapText="1"/>
    </xf>
    <xf numFmtId="0" fontId="10" fillId="0" borderId="0" xfId="0" applyFont="1" applyFill="1" applyBorder="1" applyAlignment="1">
      <alignment horizontal="left" indent="2"/>
    </xf>
    <xf numFmtId="0" fontId="0" fillId="0" borderId="0" xfId="0" applyFill="1" applyBorder="1" applyAlignment="1">
      <alignment horizontal="left" indent="2"/>
    </xf>
    <xf numFmtId="0" fontId="0" fillId="0" borderId="0" xfId="0" applyFill="1" applyBorder="1" applyAlignment="1">
      <alignment horizontal="left"/>
    </xf>
    <xf numFmtId="0" fontId="8" fillId="0" borderId="0" xfId="0" applyFont="1" applyBorder="1" applyAlignment="1">
      <alignment vertical="center"/>
    </xf>
    <xf numFmtId="1" fontId="60" fillId="0" borderId="0" xfId="0" applyNumberFormat="1" applyFont="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1" fontId="6" fillId="0" borderId="0" xfId="0" applyNumberFormat="1" applyFont="1" applyBorder="1" applyAlignment="1">
      <alignment horizontal="center" vertical="center"/>
    </xf>
    <xf numFmtId="1" fontId="0" fillId="0" borderId="0" xfId="0" applyNumberFormat="1" applyAlignment="1">
      <alignment horizontal="center" vertical="center"/>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1" fontId="6" fillId="6" borderId="8" xfId="0" applyNumberFormat="1" applyFont="1" applyFill="1" applyBorder="1" applyAlignment="1">
      <alignment horizontal="center" vertical="center"/>
    </xf>
    <xf numFmtId="1" fontId="6" fillId="6" borderId="9" xfId="0" applyNumberFormat="1" applyFont="1" applyFill="1" applyBorder="1" applyAlignment="1">
      <alignment horizontal="center" vertical="center"/>
    </xf>
    <xf numFmtId="1" fontId="0" fillId="6" borderId="10" xfId="0" applyNumberFormat="1" applyFill="1" applyBorder="1" applyAlignment="1">
      <alignment horizontal="center" vertical="center"/>
    </xf>
    <xf numFmtId="0" fontId="6" fillId="6" borderId="8" xfId="0" applyFont="1" applyFill="1" applyBorder="1" applyAlignment="1">
      <alignment horizontal="center" vertical="center"/>
    </xf>
    <xf numFmtId="0" fontId="6" fillId="6" borderId="9" xfId="0" applyFont="1" applyFill="1" applyBorder="1" applyAlignment="1">
      <alignment horizontal="center" vertical="center"/>
    </xf>
    <xf numFmtId="1" fontId="6" fillId="6" borderId="11" xfId="0" applyNumberFormat="1" applyFont="1" applyFill="1" applyBorder="1" applyAlignment="1">
      <alignment horizontal="center" vertical="center"/>
    </xf>
    <xf numFmtId="1" fontId="6" fillId="6" borderId="12" xfId="0" applyNumberFormat="1" applyFont="1" applyFill="1" applyBorder="1" applyAlignment="1">
      <alignment horizontal="center" vertical="center"/>
    </xf>
    <xf numFmtId="0" fontId="0" fillId="6" borderId="13" xfId="0" applyFill="1" applyBorder="1" applyAlignment="1">
      <alignment horizontal="center" vertical="center"/>
    </xf>
    <xf numFmtId="0" fontId="0" fillId="6" borderId="7" xfId="0" applyFill="1" applyBorder="1" applyAlignment="1">
      <alignment horizontal="center" vertical="center"/>
    </xf>
    <xf numFmtId="1" fontId="6" fillId="6" borderId="7" xfId="0" applyNumberFormat="1" applyFont="1" applyFill="1" applyBorder="1" applyAlignment="1">
      <alignment horizontal="center" vertical="center"/>
    </xf>
    <xf numFmtId="1" fontId="0" fillId="6" borderId="14" xfId="0" applyNumberFormat="1" applyFill="1" applyBorder="1" applyAlignment="1">
      <alignment horizontal="center" vertical="center"/>
    </xf>
    <xf numFmtId="1" fontId="0" fillId="6" borderId="15" xfId="0" applyNumberFormat="1"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center" vertical="center"/>
    </xf>
    <xf numFmtId="1" fontId="6" fillId="6" borderId="15" xfId="0" applyNumberFormat="1" applyFont="1"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1" fontId="60" fillId="6" borderId="19" xfId="0" applyNumberFormat="1" applyFont="1" applyFill="1" applyBorder="1" applyAlignment="1">
      <alignment horizontal="center" vertical="center"/>
    </xf>
    <xf numFmtId="1" fontId="60" fillId="6" borderId="20" xfId="0" applyNumberFormat="1" applyFont="1" applyFill="1" applyBorder="1" applyAlignment="1">
      <alignment horizontal="center" vertical="center"/>
    </xf>
    <xf numFmtId="1" fontId="60" fillId="6" borderId="8" xfId="0" applyNumberFormat="1" applyFont="1" applyFill="1" applyBorder="1" applyAlignment="1">
      <alignment horizontal="center" vertical="center"/>
    </xf>
    <xf numFmtId="1" fontId="0" fillId="0" borderId="21" xfId="0" applyNumberFormat="1" applyFill="1" applyBorder="1" applyAlignment="1">
      <alignment horizontal="center" vertical="center"/>
    </xf>
    <xf numFmtId="0" fontId="0" fillId="0" borderId="22" xfId="0" applyFill="1" applyBorder="1" applyAlignment="1">
      <alignment horizontal="center" vertical="center"/>
    </xf>
    <xf numFmtId="1" fontId="0" fillId="0" borderId="23" xfId="0" applyNumberFormat="1"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1" fontId="0" fillId="0" borderId="27" xfId="0" applyNumberFormat="1" applyFill="1" applyBorder="1" applyAlignment="1">
      <alignment horizontal="center" vertical="center"/>
    </xf>
    <xf numFmtId="0" fontId="0" fillId="0" borderId="27" xfId="0" applyFill="1" applyBorder="1" applyAlignment="1">
      <alignment horizontal="center" vertical="center"/>
    </xf>
    <xf numFmtId="1" fontId="0" fillId="0" borderId="22" xfId="0" applyNumberFormat="1" applyFill="1" applyBorder="1" applyAlignment="1">
      <alignment horizontal="center" vertical="center"/>
    </xf>
    <xf numFmtId="1" fontId="0" fillId="0" borderId="24" xfId="0" applyNumberFormat="1" applyFill="1" applyBorder="1" applyAlignment="1">
      <alignment horizontal="center" vertical="center"/>
    </xf>
    <xf numFmtId="0" fontId="0" fillId="0" borderId="21" xfId="0" applyFill="1" applyBorder="1" applyAlignment="1">
      <alignment horizontal="center" vertical="center"/>
    </xf>
    <xf numFmtId="1" fontId="0" fillId="0" borderId="26" xfId="0" applyNumberFormat="1" applyFill="1" applyBorder="1" applyAlignment="1">
      <alignment horizontal="center" vertical="center"/>
    </xf>
    <xf numFmtId="1" fontId="6" fillId="6" borderId="28" xfId="0" applyNumberFormat="1" applyFont="1" applyFill="1" applyBorder="1" applyAlignment="1">
      <alignment horizontal="center" vertical="center"/>
    </xf>
    <xf numFmtId="1" fontId="60" fillId="6" borderId="29" xfId="0" applyNumberFormat="1" applyFont="1" applyFill="1" applyBorder="1" applyAlignment="1">
      <alignment horizontal="center" vertical="center"/>
    </xf>
    <xf numFmtId="1" fontId="0" fillId="6" borderId="30" xfId="0" applyNumberFormat="1" applyFill="1" applyBorder="1" applyAlignment="1">
      <alignment horizontal="center" vertical="center"/>
    </xf>
    <xf numFmtId="1" fontId="0" fillId="6" borderId="16" xfId="0" applyNumberFormat="1" applyFill="1" applyBorder="1" applyAlignment="1">
      <alignment horizontal="center" vertical="center"/>
    </xf>
    <xf numFmtId="1" fontId="6" fillId="6" borderId="16" xfId="0" applyNumberFormat="1" applyFont="1" applyFill="1" applyBorder="1" applyAlignment="1">
      <alignment horizontal="center" vertical="center"/>
    </xf>
    <xf numFmtId="1" fontId="60" fillId="6" borderId="31" xfId="0" applyNumberFormat="1" applyFont="1" applyFill="1" applyBorder="1" applyAlignment="1">
      <alignment horizontal="center" vertical="center"/>
    </xf>
    <xf numFmtId="0" fontId="63" fillId="0" borderId="0" xfId="0" applyFont="1" applyFill="1" applyAlignment="1">
      <alignment horizontal="center"/>
    </xf>
    <xf numFmtId="0" fontId="0" fillId="0" borderId="0" xfId="0" applyFill="1" applyAlignment="1">
      <alignment horizontal="left"/>
    </xf>
    <xf numFmtId="0" fontId="0" fillId="6" borderId="32" xfId="0" applyFill="1" applyBorder="1" applyAlignment="1">
      <alignment horizontal="left" vertical="center"/>
    </xf>
    <xf numFmtId="0" fontId="0" fillId="6" borderId="33" xfId="0" applyFill="1" applyBorder="1" applyAlignment="1">
      <alignment horizontal="left" vertical="center"/>
    </xf>
    <xf numFmtId="0" fontId="0" fillId="6" borderId="34" xfId="0" applyFill="1" applyBorder="1" applyAlignment="1">
      <alignment horizontal="left" vertical="center"/>
    </xf>
    <xf numFmtId="0" fontId="6" fillId="6" borderId="28" xfId="0" applyFont="1" applyFill="1" applyBorder="1" applyAlignment="1">
      <alignment horizontal="left" vertical="center"/>
    </xf>
    <xf numFmtId="0" fontId="6" fillId="0" borderId="0" xfId="0" applyFont="1" applyBorder="1" applyAlignment="1">
      <alignment horizontal="left" vertical="center"/>
    </xf>
    <xf numFmtId="0" fontId="47" fillId="0" borderId="0" xfId="0" applyFont="1" applyBorder="1" applyAlignment="1">
      <alignment horizontal="left" vertical="center"/>
    </xf>
    <xf numFmtId="0" fontId="6" fillId="6" borderId="35" xfId="0" applyFont="1" applyFill="1" applyBorder="1" applyAlignment="1">
      <alignment horizontal="left" vertical="center"/>
    </xf>
    <xf numFmtId="0" fontId="47" fillId="6" borderId="28" xfId="0" applyFont="1" applyFill="1" applyBorder="1" applyAlignment="1">
      <alignment horizontal="left" vertical="center"/>
    </xf>
    <xf numFmtId="0" fontId="47" fillId="6" borderId="36" xfId="0" applyFont="1" applyFill="1" applyBorder="1" applyAlignment="1">
      <alignment horizontal="left" vertical="center"/>
    </xf>
    <xf numFmtId="0" fontId="0" fillId="0" borderId="0" xfId="0" applyAlignment="1">
      <alignment horizontal="left" vertical="center"/>
    </xf>
    <xf numFmtId="0" fontId="60" fillId="0" borderId="37" xfId="0" applyFont="1" applyFill="1" applyBorder="1" applyAlignment="1">
      <alignment horizontal="center" vertical="center"/>
    </xf>
    <xf numFmtId="0" fontId="60" fillId="0" borderId="0" xfId="0" applyFont="1" applyFill="1" applyBorder="1" applyAlignment="1">
      <alignment horizontal="center" vertical="center"/>
    </xf>
    <xf numFmtId="0" fontId="0" fillId="0" borderId="0" xfId="0" applyFont="1" applyFill="1" applyAlignment="1">
      <alignment horizontal="center" vertical="center"/>
    </xf>
    <xf numFmtId="9" fontId="0" fillId="0" borderId="0" xfId="22" applyFont="1" applyFill="1" applyAlignment="1">
      <alignment horizontal="center" vertical="center"/>
    </xf>
    <xf numFmtId="0" fontId="0" fillId="0" borderId="37" xfId="0" applyFont="1" applyFill="1" applyBorder="1" applyAlignment="1">
      <alignment horizontal="center" vertical="center"/>
    </xf>
    <xf numFmtId="1" fontId="0" fillId="0" borderId="0" xfId="0" applyNumberFormat="1" applyFont="1" applyFill="1" applyAlignment="1">
      <alignment horizontal="center" vertical="center"/>
    </xf>
    <xf numFmtId="0" fontId="47" fillId="0" borderId="0" xfId="0" applyFont="1" applyFill="1" applyAlignment="1">
      <alignment horizontal="center" vertical="center"/>
    </xf>
    <xf numFmtId="202" fontId="47" fillId="0" borderId="0" xfId="16" applyNumberFormat="1" applyFont="1" applyFill="1" applyBorder="1" applyAlignment="1">
      <alignment horizontal="center" vertical="center"/>
    </xf>
    <xf numFmtId="0" fontId="6" fillId="0" borderId="0" xfId="0" applyFont="1" applyFill="1" applyAlignment="1">
      <alignment horizontal="center" vertical="center"/>
    </xf>
    <xf numFmtId="1" fontId="6" fillId="0" borderId="0" xfId="0" applyNumberFormat="1" applyFont="1" applyFill="1" applyAlignment="1">
      <alignment horizontal="center" vertical="center"/>
    </xf>
    <xf numFmtId="0" fontId="6"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40" xfId="0" applyFont="1" applyFill="1" applyBorder="1" applyAlignment="1">
      <alignment horizontal="center" vertical="center"/>
    </xf>
    <xf numFmtId="0" fontId="6" fillId="6" borderId="36" xfId="0" applyFont="1" applyFill="1" applyBorder="1" applyAlignment="1">
      <alignment horizontal="left" vertical="center"/>
    </xf>
    <xf numFmtId="0" fontId="0" fillId="6" borderId="41" xfId="0" applyFill="1" applyBorder="1" applyAlignment="1">
      <alignment horizontal="center" vertical="center"/>
    </xf>
    <xf numFmtId="1" fontId="0" fillId="0" borderId="42" xfId="0" applyNumberFormat="1" applyFill="1" applyBorder="1" applyAlignment="1">
      <alignment horizontal="center" vertical="center"/>
    </xf>
    <xf numFmtId="1" fontId="0" fillId="0" borderId="43" xfId="0" applyNumberFormat="1" applyFill="1" applyBorder="1" applyAlignment="1">
      <alignment horizontal="center" vertical="center"/>
    </xf>
    <xf numFmtId="1" fontId="0" fillId="0" borderId="44" xfId="0" applyNumberFormat="1" applyFill="1" applyBorder="1" applyAlignment="1">
      <alignment horizontal="center" vertical="center"/>
    </xf>
    <xf numFmtId="1" fontId="6" fillId="6" borderId="45" xfId="0" applyNumberFormat="1" applyFont="1" applyFill="1" applyBorder="1" applyAlignment="1">
      <alignment horizontal="center" vertical="center"/>
    </xf>
    <xf numFmtId="1" fontId="60" fillId="6" borderId="46" xfId="0" applyNumberFormat="1" applyFont="1" applyFill="1" applyBorder="1" applyAlignment="1">
      <alignment horizontal="center" vertical="center"/>
    </xf>
    <xf numFmtId="1" fontId="60" fillId="6" borderId="2" xfId="0" applyNumberFormat="1" applyFont="1" applyFill="1" applyBorder="1" applyAlignment="1">
      <alignment horizontal="center" vertical="center"/>
    </xf>
    <xf numFmtId="1" fontId="60" fillId="6" borderId="47" xfId="0" applyNumberFormat="1" applyFont="1" applyFill="1" applyBorder="1" applyAlignment="1">
      <alignment horizontal="center" vertical="center"/>
    </xf>
    <xf numFmtId="0" fontId="0" fillId="6" borderId="48" xfId="0" applyFill="1" applyBorder="1" applyAlignment="1">
      <alignment horizontal="left" vertical="center"/>
    </xf>
    <xf numFmtId="0" fontId="6" fillId="6" borderId="33" xfId="0" applyFont="1" applyFill="1" applyBorder="1" applyAlignment="1">
      <alignment horizontal="left" vertical="center"/>
    </xf>
    <xf numFmtId="0" fontId="47" fillId="6" borderId="49" xfId="0" applyFont="1" applyFill="1" applyBorder="1" applyAlignment="1">
      <alignment horizontal="left" vertical="center"/>
    </xf>
    <xf numFmtId="1" fontId="0" fillId="0" borderId="0" xfId="0" applyNumberFormat="1" applyFont="1" applyFill="1" applyAlignment="1">
      <alignment horizontal="center"/>
    </xf>
    <xf numFmtId="0" fontId="4" fillId="0" borderId="0" xfId="0" applyFont="1" applyFill="1" applyAlignment="1">
      <alignment horizontal="center"/>
    </xf>
    <xf numFmtId="0" fontId="4" fillId="0" borderId="0" xfId="0" applyFont="1" applyFill="1" applyAlignment="1">
      <alignment horizontal="center"/>
    </xf>
    <xf numFmtId="1" fontId="0" fillId="0" borderId="50" xfId="16" applyNumberFormat="1" applyFont="1" applyFill="1" applyBorder="1" applyAlignment="1">
      <alignment horizontal="center" vertical="center"/>
    </xf>
    <xf numFmtId="1" fontId="0" fillId="0" borderId="24" xfId="16" applyNumberFormat="1" applyFont="1" applyFill="1" applyBorder="1" applyAlignment="1">
      <alignment horizontal="center" vertical="center"/>
    </xf>
    <xf numFmtId="1" fontId="0" fillId="0" borderId="51" xfId="16" applyNumberFormat="1" applyFont="1" applyFill="1" applyBorder="1" applyAlignment="1">
      <alignment horizontal="center" vertical="center"/>
    </xf>
    <xf numFmtId="0" fontId="0" fillId="6" borderId="52" xfId="0" applyFont="1" applyFill="1" applyBorder="1" applyAlignment="1">
      <alignment horizontal="center" vertical="center"/>
    </xf>
    <xf numFmtId="1" fontId="6" fillId="6" borderId="3" xfId="0" applyNumberFormat="1" applyFont="1" applyFill="1" applyBorder="1" applyAlignment="1">
      <alignment horizontal="center" vertical="center"/>
    </xf>
    <xf numFmtId="202" fontId="0" fillId="0" borderId="7" xfId="16" applyNumberFormat="1" applyFont="1" applyFill="1" applyBorder="1" applyAlignment="1">
      <alignment horizontal="center" vertical="center"/>
    </xf>
    <xf numFmtId="202" fontId="6" fillId="0" borderId="15" xfId="16" applyNumberFormat="1" applyFont="1" applyFill="1" applyBorder="1" applyAlignment="1">
      <alignment horizontal="center" vertical="center"/>
    </xf>
    <xf numFmtId="202" fontId="0" fillId="0" borderId="53" xfId="16" applyNumberFormat="1" applyFont="1" applyFill="1" applyBorder="1" applyAlignment="1">
      <alignment horizontal="center" vertical="center"/>
    </xf>
    <xf numFmtId="202" fontId="6" fillId="0" borderId="54" xfId="16" applyNumberFormat="1" applyFont="1" applyFill="1" applyBorder="1" applyAlignment="1">
      <alignment horizontal="center" vertical="center"/>
    </xf>
    <xf numFmtId="202" fontId="0" fillId="7" borderId="13" xfId="16" applyNumberFormat="1" applyFont="1" applyFill="1" applyBorder="1" applyAlignment="1">
      <alignment horizontal="center" vertical="center"/>
    </xf>
    <xf numFmtId="202" fontId="6" fillId="7" borderId="18" xfId="16" applyNumberFormat="1" applyFont="1" applyFill="1" applyBorder="1" applyAlignment="1">
      <alignment horizontal="center" vertical="center"/>
    </xf>
    <xf numFmtId="202" fontId="0" fillId="7" borderId="6" xfId="16" applyNumberFormat="1" applyFont="1" applyFill="1" applyBorder="1" applyAlignment="1">
      <alignment horizontal="center" vertical="center"/>
    </xf>
    <xf numFmtId="202" fontId="0" fillId="7" borderId="5" xfId="16" applyNumberFormat="1" applyFont="1" applyFill="1" applyBorder="1" applyAlignment="1">
      <alignment horizontal="center" vertical="center"/>
    </xf>
    <xf numFmtId="202" fontId="0" fillId="0" borderId="24" xfId="16" applyNumberFormat="1" applyFont="1" applyFill="1" applyBorder="1" applyAlignment="1">
      <alignment horizontal="center" vertical="center"/>
    </xf>
    <xf numFmtId="1" fontId="0" fillId="0" borderId="25" xfId="16" applyNumberFormat="1" applyFont="1" applyFill="1" applyBorder="1" applyAlignment="1">
      <alignment horizontal="center" vertical="center"/>
    </xf>
    <xf numFmtId="0" fontId="0" fillId="0" borderId="0" xfId="0" applyFont="1" applyFill="1" applyAlignment="1">
      <alignment horizontal="center"/>
    </xf>
    <xf numFmtId="202" fontId="0" fillId="7" borderId="55" xfId="16" applyNumberFormat="1" applyFont="1" applyFill="1" applyBorder="1" applyAlignment="1">
      <alignment horizontal="center" vertical="center"/>
    </xf>
    <xf numFmtId="1" fontId="0" fillId="7" borderId="56" xfId="16" applyNumberFormat="1" applyFont="1" applyFill="1" applyBorder="1" applyAlignment="1">
      <alignment horizontal="center" vertical="center"/>
    </xf>
    <xf numFmtId="202" fontId="0" fillId="0" borderId="50" xfId="16" applyNumberFormat="1" applyFont="1" applyFill="1" applyBorder="1" applyAlignment="1">
      <alignment horizontal="center" vertical="center"/>
    </xf>
    <xf numFmtId="1" fontId="0" fillId="0" borderId="57" xfId="16" applyNumberFormat="1" applyFont="1" applyFill="1" applyBorder="1" applyAlignment="1">
      <alignment horizontal="center" vertical="center"/>
    </xf>
    <xf numFmtId="202" fontId="0" fillId="0" borderId="58" xfId="16" applyNumberFormat="1" applyFont="1" applyFill="1" applyBorder="1" applyAlignment="1">
      <alignment horizontal="center" vertical="center"/>
    </xf>
    <xf numFmtId="202" fontId="0" fillId="0" borderId="51" xfId="16" applyNumberFormat="1" applyFont="1" applyFill="1" applyBorder="1" applyAlignment="1">
      <alignment horizontal="center" vertical="center"/>
    </xf>
    <xf numFmtId="1" fontId="0" fillId="0" borderId="59" xfId="16" applyNumberFormat="1" applyFont="1" applyFill="1" applyBorder="1" applyAlignment="1">
      <alignment horizontal="center" vertical="center"/>
    </xf>
    <xf numFmtId="202" fontId="0" fillId="7" borderId="7" xfId="16" applyNumberFormat="1" applyFont="1" applyFill="1" applyBorder="1" applyAlignment="1">
      <alignment horizontal="center" vertical="center"/>
    </xf>
    <xf numFmtId="202" fontId="0" fillId="7" borderId="15" xfId="16" applyNumberFormat="1" applyFont="1" applyFill="1" applyBorder="1" applyAlignment="1">
      <alignment horizontal="center" vertical="center"/>
    </xf>
    <xf numFmtId="202" fontId="0" fillId="0" borderId="60" xfId="16" applyNumberFormat="1" applyFont="1" applyFill="1" applyBorder="1" applyAlignment="1">
      <alignment horizontal="center" vertical="center"/>
    </xf>
    <xf numFmtId="202" fontId="0" fillId="0" borderId="61" xfId="16" applyNumberFormat="1" applyFont="1" applyFill="1" applyBorder="1" applyAlignment="1">
      <alignment horizontal="center" vertical="center"/>
    </xf>
    <xf numFmtId="202" fontId="0" fillId="0" borderId="25" xfId="16" applyNumberFormat="1" applyFont="1" applyFill="1" applyBorder="1" applyAlignment="1">
      <alignment horizontal="center" vertical="center"/>
    </xf>
    <xf numFmtId="202" fontId="0" fillId="0" borderId="62" xfId="16" applyNumberFormat="1" applyFont="1" applyFill="1" applyBorder="1" applyAlignment="1">
      <alignment horizontal="center" vertical="center"/>
    </xf>
    <xf numFmtId="202" fontId="6" fillId="7" borderId="13" xfId="16" applyNumberFormat="1" applyFont="1" applyFill="1" applyBorder="1" applyAlignment="1">
      <alignment horizontal="center" vertical="center"/>
    </xf>
    <xf numFmtId="202" fontId="0" fillId="0" borderId="57" xfId="16"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202" fontId="6" fillId="7" borderId="19" xfId="0" applyNumberFormat="1" applyFont="1" applyFill="1" applyBorder="1" applyAlignment="1">
      <alignment horizontal="center" vertical="center"/>
    </xf>
    <xf numFmtId="202" fontId="6" fillId="7" borderId="20" xfId="0" applyNumberFormat="1" applyFont="1" applyFill="1" applyBorder="1" applyAlignment="1">
      <alignment horizontal="center" vertical="center"/>
    </xf>
    <xf numFmtId="1" fontId="63" fillId="0" borderId="0" xfId="0" applyNumberFormat="1" applyFont="1" applyFill="1" applyAlignment="1">
      <alignment horizontal="center"/>
    </xf>
    <xf numFmtId="202" fontId="0" fillId="7" borderId="63" xfId="16" applyNumberFormat="1" applyFont="1" applyFill="1" applyBorder="1" applyAlignment="1">
      <alignment horizontal="center" vertical="center"/>
    </xf>
    <xf numFmtId="1" fontId="0" fillId="7" borderId="64" xfId="16" applyNumberFormat="1" applyFont="1" applyFill="1" applyBorder="1" applyAlignment="1">
      <alignment horizontal="center" vertical="center"/>
    </xf>
    <xf numFmtId="0" fontId="0" fillId="6" borderId="7" xfId="0" applyFont="1" applyFill="1" applyBorder="1" applyAlignment="1">
      <alignment horizontal="center" vertical="center"/>
    </xf>
    <xf numFmtId="0" fontId="0" fillId="6" borderId="65" xfId="0" applyFont="1" applyFill="1" applyBorder="1" applyAlignment="1">
      <alignment horizontal="center" vertical="center"/>
    </xf>
    <xf numFmtId="202" fontId="0" fillId="0" borderId="43" xfId="16" applyNumberFormat="1" applyFont="1" applyFill="1" applyBorder="1" applyAlignment="1">
      <alignment horizontal="center" vertical="center"/>
    </xf>
    <xf numFmtId="202" fontId="0" fillId="0" borderId="66" xfId="16" applyNumberFormat="1" applyFont="1" applyFill="1" applyBorder="1" applyAlignment="1">
      <alignment horizontal="center" vertical="center"/>
    </xf>
    <xf numFmtId="202" fontId="0" fillId="0" borderId="67" xfId="16" applyNumberFormat="1" applyFont="1" applyFill="1" applyBorder="1" applyAlignment="1">
      <alignment horizontal="center" vertical="center"/>
    </xf>
    <xf numFmtId="0" fontId="0" fillId="6" borderId="15" xfId="0" applyFont="1" applyFill="1" applyBorder="1" applyAlignment="1">
      <alignment horizontal="center" vertical="center"/>
    </xf>
    <xf numFmtId="202" fontId="0" fillId="7" borderId="4" xfId="16" applyNumberFormat="1" applyFont="1" applyFill="1" applyBorder="1" applyAlignment="1">
      <alignment horizontal="center" vertical="center"/>
    </xf>
    <xf numFmtId="202" fontId="0" fillId="0" borderId="23" xfId="16" applyNumberFormat="1" applyFont="1" applyFill="1" applyBorder="1" applyAlignment="1">
      <alignment horizontal="center" vertical="center"/>
    </xf>
    <xf numFmtId="202" fontId="0" fillId="7" borderId="68" xfId="16" applyNumberFormat="1" applyFont="1" applyFill="1" applyBorder="1" applyAlignment="1">
      <alignment horizontal="center" vertical="center"/>
    </xf>
    <xf numFmtId="202" fontId="0" fillId="0" borderId="69" xfId="16" applyNumberFormat="1" applyFont="1" applyFill="1" applyBorder="1" applyAlignment="1">
      <alignment horizontal="center" vertical="center"/>
    </xf>
    <xf numFmtId="202" fontId="0" fillId="0" borderId="70" xfId="16" applyNumberFormat="1" applyFont="1" applyFill="1" applyBorder="1" applyAlignment="1">
      <alignment horizontal="center" vertical="center"/>
    </xf>
    <xf numFmtId="202" fontId="0" fillId="0" borderId="71" xfId="16" applyNumberFormat="1" applyFont="1" applyFill="1" applyBorder="1" applyAlignment="1">
      <alignment horizontal="center" vertical="center"/>
    </xf>
    <xf numFmtId="202" fontId="0" fillId="7" borderId="65" xfId="16" applyNumberFormat="1" applyFont="1" applyFill="1" applyBorder="1" applyAlignment="1">
      <alignment horizontal="center" vertical="center"/>
    </xf>
    <xf numFmtId="202" fontId="0" fillId="6" borderId="40" xfId="16" applyNumberFormat="1" applyFont="1" applyFill="1" applyBorder="1" applyAlignment="1">
      <alignment horizontal="center" vertical="center"/>
    </xf>
    <xf numFmtId="202" fontId="0" fillId="6" borderId="72" xfId="16" applyNumberFormat="1" applyFont="1" applyFill="1" applyBorder="1" applyAlignment="1">
      <alignment horizontal="center" vertical="center"/>
    </xf>
    <xf numFmtId="0" fontId="0" fillId="6" borderId="73" xfId="0" applyFont="1" applyFill="1" applyBorder="1" applyAlignment="1">
      <alignment horizontal="center" vertical="center"/>
    </xf>
    <xf numFmtId="202" fontId="0" fillId="7" borderId="16" xfId="16" applyNumberFormat="1" applyFont="1" applyFill="1" applyBorder="1" applyAlignment="1">
      <alignment horizontal="center" vertical="center"/>
    </xf>
    <xf numFmtId="202" fontId="6" fillId="7" borderId="17" xfId="16" applyNumberFormat="1" applyFont="1" applyFill="1" applyBorder="1" applyAlignment="1">
      <alignment horizontal="center" vertical="center"/>
    </xf>
    <xf numFmtId="202" fontId="6" fillId="7" borderId="41" xfId="16" applyNumberFormat="1" applyFont="1" applyFill="1" applyBorder="1" applyAlignment="1">
      <alignment horizontal="center" vertical="center"/>
    </xf>
    <xf numFmtId="202" fontId="0" fillId="0" borderId="74" xfId="16" applyNumberFormat="1" applyFont="1" applyFill="1" applyBorder="1" applyAlignment="1">
      <alignment horizontal="center" vertical="center"/>
    </xf>
    <xf numFmtId="202" fontId="0" fillId="6" borderId="75" xfId="16" applyNumberFormat="1" applyFont="1" applyFill="1" applyBorder="1" applyAlignment="1">
      <alignment horizontal="center" vertical="center"/>
    </xf>
    <xf numFmtId="202" fontId="0" fillId="6" borderId="76" xfId="16" applyNumberFormat="1" applyFont="1" applyFill="1" applyBorder="1" applyAlignment="1">
      <alignment horizontal="center" vertical="center"/>
    </xf>
    <xf numFmtId="202" fontId="0" fillId="6" borderId="77" xfId="16" applyNumberFormat="1" applyFont="1" applyFill="1" applyBorder="1" applyAlignment="1">
      <alignment horizontal="center" vertical="center"/>
    </xf>
    <xf numFmtId="0" fontId="0" fillId="6" borderId="78" xfId="0" applyFont="1" applyFill="1" applyBorder="1" applyAlignment="1">
      <alignment horizontal="center" vertical="center"/>
    </xf>
    <xf numFmtId="202" fontId="0" fillId="7" borderId="79" xfId="16" applyNumberFormat="1" applyFont="1" applyFill="1" applyBorder="1" applyAlignment="1">
      <alignment horizontal="center" vertical="center"/>
    </xf>
    <xf numFmtId="0" fontId="0" fillId="6" borderId="75"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77" xfId="0" applyFont="1" applyFill="1" applyBorder="1" applyAlignment="1">
      <alignment horizontal="center" vertical="center"/>
    </xf>
    <xf numFmtId="202" fontId="0" fillId="0" borderId="59" xfId="16" applyNumberFormat="1" applyFont="1" applyFill="1" applyBorder="1" applyAlignment="1">
      <alignment horizontal="center" vertical="center"/>
    </xf>
    <xf numFmtId="202" fontId="6" fillId="7" borderId="80"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0" xfId="0" applyFont="1" applyFill="1" applyBorder="1" applyAlignment="1">
      <alignment horizontal="center" vertical="center"/>
    </xf>
    <xf numFmtId="202" fontId="6" fillId="7" borderId="31" xfId="0" applyNumberFormat="1" applyFont="1" applyFill="1" applyBorder="1" applyAlignment="1">
      <alignment horizontal="center" vertical="center"/>
    </xf>
    <xf numFmtId="202" fontId="47" fillId="0" borderId="7" xfId="16" applyNumberFormat="1" applyFont="1" applyFill="1" applyBorder="1" applyAlignment="1">
      <alignment horizontal="center" vertical="center"/>
    </xf>
    <xf numFmtId="202" fontId="47" fillId="0" borderId="16" xfId="16" applyNumberFormat="1" applyFont="1" applyFill="1" applyBorder="1" applyAlignment="1">
      <alignment horizontal="center" vertical="center"/>
    </xf>
    <xf numFmtId="202" fontId="47" fillId="0" borderId="15" xfId="16" applyNumberFormat="1" applyFont="1" applyFill="1" applyBorder="1" applyAlignment="1">
      <alignment horizontal="center" vertical="center"/>
    </xf>
    <xf numFmtId="0" fontId="60" fillId="0" borderId="8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81" xfId="0" applyFont="1" applyFill="1" applyBorder="1" applyAlignment="1">
      <alignment horizontal="center" vertical="center"/>
    </xf>
    <xf numFmtId="202" fontId="0" fillId="6" borderId="65" xfId="16" applyNumberFormat="1" applyFont="1" applyFill="1" applyBorder="1" applyAlignment="1">
      <alignment horizontal="center" vertical="center"/>
    </xf>
    <xf numFmtId="202" fontId="0" fillId="6" borderId="83" xfId="16" applyNumberFormat="1" applyFont="1" applyFill="1" applyBorder="1" applyAlignment="1">
      <alignment horizontal="center" vertical="center"/>
    </xf>
    <xf numFmtId="202" fontId="0" fillId="7" borderId="56" xfId="16" applyNumberFormat="1" applyFont="1" applyFill="1" applyBorder="1" applyAlignment="1">
      <alignment horizontal="center" vertical="center"/>
    </xf>
    <xf numFmtId="0" fontId="0" fillId="0" borderId="44" xfId="0" applyFill="1" applyBorder="1" applyAlignment="1">
      <alignment horizontal="center" vertical="center"/>
    </xf>
    <xf numFmtId="0" fontId="0" fillId="6" borderId="84" xfId="0" applyFill="1" applyBorder="1" applyAlignment="1">
      <alignment horizontal="center" vertical="center"/>
    </xf>
    <xf numFmtId="1" fontId="0" fillId="6" borderId="85" xfId="0" applyNumberFormat="1" applyFill="1" applyBorder="1" applyAlignment="1">
      <alignment horizontal="center" vertical="center"/>
    </xf>
    <xf numFmtId="1" fontId="0" fillId="6" borderId="65" xfId="0" applyNumberFormat="1" applyFill="1" applyBorder="1" applyAlignment="1">
      <alignment horizontal="center" vertical="center"/>
    </xf>
    <xf numFmtId="0" fontId="0" fillId="6" borderId="65" xfId="0" applyFill="1" applyBorder="1" applyAlignment="1">
      <alignment horizontal="center" vertical="center"/>
    </xf>
    <xf numFmtId="1" fontId="6" fillId="6" borderId="65" xfId="0" applyNumberFormat="1" applyFont="1" applyFill="1" applyBorder="1" applyAlignment="1">
      <alignment horizontal="center" vertical="center"/>
    </xf>
    <xf numFmtId="1" fontId="6" fillId="6" borderId="86" xfId="0" applyNumberFormat="1" applyFont="1" applyFill="1" applyBorder="1" applyAlignment="1">
      <alignment horizontal="center" vertical="center"/>
    </xf>
    <xf numFmtId="1" fontId="60" fillId="6" borderId="45" xfId="0" applyNumberFormat="1" applyFont="1" applyFill="1" applyBorder="1" applyAlignment="1">
      <alignment horizontal="center" vertical="center"/>
    </xf>
    <xf numFmtId="0" fontId="0" fillId="0" borderId="87" xfId="0" applyFill="1" applyBorder="1" applyAlignment="1">
      <alignment horizontal="center" vertical="center"/>
    </xf>
    <xf numFmtId="0" fontId="0" fillId="0" borderId="51" xfId="0" applyFill="1" applyBorder="1" applyAlignment="1">
      <alignment horizontal="center" vertical="center"/>
    </xf>
    <xf numFmtId="0" fontId="0" fillId="0" borderId="88" xfId="0" applyFill="1" applyBorder="1" applyAlignment="1">
      <alignment horizontal="center" vertical="center"/>
    </xf>
    <xf numFmtId="0" fontId="0" fillId="0" borderId="59" xfId="0" applyFill="1" applyBorder="1" applyAlignment="1">
      <alignment horizontal="center" vertical="center"/>
    </xf>
    <xf numFmtId="0" fontId="6" fillId="6" borderId="28" xfId="0" applyFont="1" applyFill="1" applyBorder="1" applyAlignment="1">
      <alignment horizontal="center" vertical="center"/>
    </xf>
    <xf numFmtId="1" fontId="6" fillId="6" borderId="35" xfId="0" applyNumberFormat="1" applyFont="1" applyFill="1" applyBorder="1" applyAlignment="1">
      <alignment horizontal="center" vertical="center"/>
    </xf>
    <xf numFmtId="1" fontId="60" fillId="6" borderId="28" xfId="0" applyNumberFormat="1" applyFont="1" applyFill="1" applyBorder="1" applyAlignment="1">
      <alignment horizontal="center" vertical="center"/>
    </xf>
    <xf numFmtId="1" fontId="60" fillId="6" borderId="9" xfId="0" applyNumberFormat="1" applyFont="1" applyFill="1" applyBorder="1" applyAlignment="1">
      <alignment horizontal="center" vertical="center"/>
    </xf>
    <xf numFmtId="0" fontId="63" fillId="0" borderId="0" xfId="0" applyFont="1" applyFill="1" applyAlignment="1">
      <alignment horizontal="left"/>
    </xf>
    <xf numFmtId="202" fontId="0" fillId="0" borderId="21" xfId="16" applyNumberFormat="1" applyFont="1" applyFill="1" applyBorder="1" applyAlignment="1">
      <alignment horizontal="center" vertical="center"/>
    </xf>
    <xf numFmtId="202" fontId="0" fillId="0" borderId="89" xfId="16" applyNumberFormat="1" applyFont="1" applyFill="1" applyBorder="1" applyAlignment="1">
      <alignment horizontal="center" vertical="center"/>
    </xf>
    <xf numFmtId="202" fontId="0" fillId="0" borderId="22" xfId="16" applyNumberFormat="1" applyFont="1" applyFill="1" applyBorder="1" applyAlignment="1">
      <alignment horizontal="center" vertical="center"/>
    </xf>
    <xf numFmtId="0" fontId="60" fillId="6" borderId="40" xfId="0" applyFont="1" applyFill="1" applyBorder="1" applyAlignment="1">
      <alignment horizontal="center" vertical="center"/>
    </xf>
    <xf numFmtId="0" fontId="0" fillId="6" borderId="83" xfId="0" applyFont="1" applyFill="1" applyBorder="1" applyAlignment="1">
      <alignment horizontal="center" vertical="center"/>
    </xf>
    <xf numFmtId="0" fontId="0" fillId="6" borderId="90" xfId="0" applyFill="1" applyBorder="1" applyAlignment="1">
      <alignment horizontal="center" vertical="center"/>
    </xf>
    <xf numFmtId="0" fontId="0" fillId="6" borderId="14" xfId="0" applyFont="1" applyFill="1" applyBorder="1" applyAlignment="1">
      <alignment horizontal="center" vertical="center"/>
    </xf>
    <xf numFmtId="0" fontId="0" fillId="6" borderId="10" xfId="0" applyFont="1" applyFill="1" applyBorder="1" applyAlignment="1">
      <alignment horizontal="center" vertical="center"/>
    </xf>
    <xf numFmtId="0" fontId="5" fillId="0" borderId="91" xfId="0" applyFont="1" applyFill="1" applyBorder="1" applyAlignment="1">
      <alignment horizontal="center" vertical="center" wrapText="1"/>
    </xf>
    <xf numFmtId="0" fontId="0" fillId="0" borderId="92" xfId="0" applyFill="1" applyBorder="1" applyAlignment="1">
      <alignment/>
    </xf>
    <xf numFmtId="0" fontId="0" fillId="0" borderId="93" xfId="0" applyFill="1" applyBorder="1" applyAlignment="1">
      <alignment/>
    </xf>
    <xf numFmtId="0" fontId="0" fillId="0" borderId="81" xfId="0" applyFill="1" applyBorder="1" applyAlignment="1">
      <alignment/>
    </xf>
    <xf numFmtId="0" fontId="0" fillId="0" borderId="0" xfId="0" applyFill="1" applyAlignment="1">
      <alignment/>
    </xf>
    <xf numFmtId="0" fontId="0" fillId="0" borderId="3" xfId="0" applyFill="1" applyBorder="1" applyAlignment="1">
      <alignment/>
    </xf>
    <xf numFmtId="0" fontId="0" fillId="0" borderId="73" xfId="0" applyFill="1" applyBorder="1" applyAlignment="1">
      <alignment/>
    </xf>
    <xf numFmtId="0" fontId="0" fillId="0" borderId="2" xfId="0" applyFill="1" applyBorder="1" applyAlignment="1">
      <alignment/>
    </xf>
    <xf numFmtId="0" fontId="0" fillId="0" borderId="47" xfId="0" applyFill="1" applyBorder="1" applyAlignment="1">
      <alignment/>
    </xf>
    <xf numFmtId="0" fontId="8" fillId="0" borderId="7" xfId="0" applyFont="1" applyFill="1" applyBorder="1" applyAlignment="1">
      <alignment horizontal="center" vertical="center"/>
    </xf>
    <xf numFmtId="171" fontId="8" fillId="0" borderId="0" xfId="0" applyNumberFormat="1" applyFont="1" applyBorder="1" applyAlignment="1">
      <alignment horizontal="left"/>
    </xf>
    <xf numFmtId="0" fontId="14" fillId="0" borderId="0" xfId="0" applyFont="1" applyFill="1" applyBorder="1" applyAlignment="1">
      <alignment horizontal="right" vertical="center" wrapText="1"/>
    </xf>
    <xf numFmtId="0" fontId="13" fillId="0" borderId="0" xfId="0" applyFont="1" applyFill="1" applyBorder="1" applyAlignment="1">
      <alignment wrapText="1"/>
    </xf>
    <xf numFmtId="0" fontId="14" fillId="0" borderId="0" xfId="0" applyFont="1" applyFill="1" applyBorder="1" applyAlignment="1">
      <alignment horizontal="left" vertical="center" wrapText="1"/>
    </xf>
    <xf numFmtId="0" fontId="8" fillId="0" borderId="84"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95"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92" xfId="0" applyFont="1" applyFill="1" applyBorder="1" applyAlignment="1">
      <alignment horizontal="center" vertical="center"/>
    </xf>
    <xf numFmtId="0" fontId="0" fillId="6" borderId="93" xfId="0" applyFont="1" applyFill="1" applyBorder="1" applyAlignment="1">
      <alignment horizontal="center" vertical="center"/>
    </xf>
    <xf numFmtId="0" fontId="6" fillId="6" borderId="91" xfId="0" applyFont="1" applyFill="1" applyBorder="1" applyAlignment="1">
      <alignment horizontal="center" vertical="center"/>
    </xf>
    <xf numFmtId="0" fontId="6" fillId="6" borderId="72"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12"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97" xfId="0" applyFont="1" applyFill="1" applyBorder="1" applyAlignment="1">
      <alignment horizontal="center" vertical="center"/>
    </xf>
    <xf numFmtId="0" fontId="7" fillId="6" borderId="98" xfId="0" applyFont="1" applyFill="1" applyBorder="1" applyAlignment="1">
      <alignment horizontal="center" vertical="center"/>
    </xf>
    <xf numFmtId="0" fontId="7" fillId="6" borderId="99" xfId="0" applyFont="1" applyFill="1" applyBorder="1" applyAlignment="1">
      <alignment horizontal="center" vertical="center"/>
    </xf>
    <xf numFmtId="0" fontId="7" fillId="6" borderId="100" xfId="0" applyFont="1" applyFill="1" applyBorder="1" applyAlignment="1">
      <alignment horizontal="center" vertical="center"/>
    </xf>
    <xf numFmtId="0" fontId="0" fillId="6" borderId="96" xfId="0" applyFill="1" applyBorder="1" applyAlignment="1">
      <alignment horizontal="center" vertical="center"/>
    </xf>
    <xf numFmtId="0" fontId="0" fillId="6" borderId="97" xfId="0" applyFill="1" applyBorder="1" applyAlignment="1">
      <alignment horizontal="center" vertical="center"/>
    </xf>
    <xf numFmtId="0" fontId="6" fillId="6" borderId="101" xfId="0" applyFont="1" applyFill="1" applyBorder="1" applyAlignment="1">
      <alignment horizontal="left" vertical="center" wrapText="1"/>
    </xf>
    <xf numFmtId="0" fontId="6" fillId="6" borderId="49" xfId="0" applyFont="1" applyFill="1" applyBorder="1" applyAlignment="1">
      <alignment horizontal="left" vertical="center" wrapText="1"/>
    </xf>
    <xf numFmtId="0" fontId="6" fillId="6" borderId="48" xfId="0" applyFont="1" applyFill="1" applyBorder="1" applyAlignment="1">
      <alignment horizontal="left" vertical="center"/>
    </xf>
    <xf numFmtId="0" fontId="6" fillId="6" borderId="102" xfId="0" applyFont="1" applyFill="1" applyBorder="1" applyAlignment="1">
      <alignment horizontal="left" vertical="center"/>
    </xf>
  </cellXfs>
  <cellStyles count="13">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5"/>
    <cellStyle name="Comma" xfId="16"/>
    <cellStyle name="Comma [0]" xfId="17"/>
    <cellStyle name="Currency" xfId="18"/>
    <cellStyle name="Currency [0]" xfId="19"/>
    <cellStyle name="Followed Hyperlink" xfId="20"/>
    <cellStyle name="Hyperlink" xfId="21"/>
    <cellStyle name="Percent" xfId="22"/>
    <cellStyle name="SAPBEXaggData" xfId="23"/>
    <cellStyle name="SAPBEXaggItem" xfId="24"/>
    <cellStyle name="SAPBEXstdData" xfId="25"/>
    <cellStyle name="SAPBEXstdItem" xfId="26"/>
  </cellStyles>
  <dxfs count="5">
    <dxf>
      <font>
        <color auto="1"/>
      </font>
      <fill>
        <patternFill>
          <bgColor rgb="FFFF0000"/>
        </patternFill>
      </fill>
      <border/>
    </dxf>
    <dxf>
      <fill>
        <patternFill>
          <bgColor rgb="FF00FF00"/>
        </patternFill>
      </fill>
      <border/>
    </dxf>
    <dxf>
      <fill>
        <patternFill>
          <bgColor rgb="FFFFCC00"/>
        </patternFill>
      </fill>
      <border/>
    </dxf>
    <dxf>
      <font>
        <b/>
        <i val="0"/>
        <color rgb="FFFF0000"/>
      </font>
      <border/>
    </dxf>
    <dxf>
      <font>
        <color rgb="FF99CC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0691723"/>
        <c:axId val="52007780"/>
      </c:lineChart>
      <c:catAx>
        <c:axId val="20691723"/>
        <c:scaling>
          <c:orientation val="minMax"/>
        </c:scaling>
        <c:axPos val="b"/>
        <c:delete val="0"/>
        <c:numFmt formatCode="General" sourceLinked="1"/>
        <c:majorTickMark val="out"/>
        <c:minorTickMark val="none"/>
        <c:tickLblPos val="nextTo"/>
        <c:crossAx val="52007780"/>
        <c:crosses val="autoZero"/>
        <c:auto val="1"/>
        <c:lblOffset val="100"/>
        <c:noMultiLvlLbl val="0"/>
      </c:catAx>
      <c:valAx>
        <c:axId val="5200778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0691723"/>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1610665"/>
        <c:axId val="61842802"/>
      </c:lineChart>
      <c:catAx>
        <c:axId val="51610665"/>
        <c:scaling>
          <c:orientation val="minMax"/>
        </c:scaling>
        <c:axPos val="b"/>
        <c:delete val="0"/>
        <c:numFmt formatCode="General" sourceLinked="1"/>
        <c:majorTickMark val="out"/>
        <c:minorTickMark val="none"/>
        <c:tickLblPos val="nextTo"/>
        <c:crossAx val="61842802"/>
        <c:crosses val="autoZero"/>
        <c:auto val="1"/>
        <c:lblOffset val="100"/>
        <c:noMultiLvlLbl val="0"/>
      </c:catAx>
      <c:valAx>
        <c:axId val="61842802"/>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161066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9714307"/>
        <c:axId val="43211036"/>
      </c:lineChart>
      <c:catAx>
        <c:axId val="19714307"/>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211036"/>
        <c:crosses val="autoZero"/>
        <c:auto val="1"/>
        <c:lblOffset val="100"/>
        <c:noMultiLvlLbl val="0"/>
      </c:catAx>
      <c:valAx>
        <c:axId val="4321103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971430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3355005"/>
        <c:axId val="10432998"/>
      </c:lineChart>
      <c:catAx>
        <c:axId val="53355005"/>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10432998"/>
        <c:crosses val="autoZero"/>
        <c:auto val="1"/>
        <c:lblOffset val="100"/>
        <c:noMultiLvlLbl val="0"/>
      </c:catAx>
      <c:valAx>
        <c:axId val="10432998"/>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335500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6788119"/>
        <c:axId val="39766480"/>
      </c:barChart>
      <c:catAx>
        <c:axId val="26788119"/>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39766480"/>
        <c:crosses val="autoZero"/>
        <c:auto val="1"/>
        <c:lblOffset val="100"/>
        <c:noMultiLvlLbl val="0"/>
      </c:catAx>
      <c:valAx>
        <c:axId val="3976648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678811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2354001"/>
        <c:axId val="66968282"/>
      </c:barChart>
      <c:catAx>
        <c:axId val="22354001"/>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66968282"/>
        <c:crosses val="autoZero"/>
        <c:auto val="1"/>
        <c:lblOffset val="100"/>
        <c:noMultiLvlLbl val="0"/>
      </c:catAx>
      <c:valAx>
        <c:axId val="66968282"/>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235400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65843627"/>
        <c:axId val="55721732"/>
      </c:lineChart>
      <c:catAx>
        <c:axId val="65843627"/>
        <c:scaling>
          <c:orientation val="minMax"/>
        </c:scaling>
        <c:axPos val="b"/>
        <c:delete val="0"/>
        <c:numFmt formatCode="General" sourceLinked="1"/>
        <c:majorTickMark val="out"/>
        <c:minorTickMark val="none"/>
        <c:tickLblPos val="nextTo"/>
        <c:crossAx val="55721732"/>
        <c:crosses val="autoZero"/>
        <c:auto val="1"/>
        <c:lblOffset val="100"/>
        <c:noMultiLvlLbl val="0"/>
      </c:catAx>
      <c:valAx>
        <c:axId val="5572173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84362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1733541"/>
        <c:axId val="17166414"/>
      </c:lineChart>
      <c:catAx>
        <c:axId val="31733541"/>
        <c:scaling>
          <c:orientation val="minMax"/>
        </c:scaling>
        <c:axPos val="b"/>
        <c:delete val="0"/>
        <c:numFmt formatCode="General" sourceLinked="1"/>
        <c:majorTickMark val="out"/>
        <c:minorTickMark val="none"/>
        <c:tickLblPos val="nextTo"/>
        <c:crossAx val="17166414"/>
        <c:crosses val="autoZero"/>
        <c:auto val="1"/>
        <c:lblOffset val="100"/>
        <c:noMultiLvlLbl val="0"/>
      </c:catAx>
      <c:valAx>
        <c:axId val="1716641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173354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20279999"/>
        <c:axId val="48302264"/>
      </c:lineChart>
      <c:catAx>
        <c:axId val="20279999"/>
        <c:scaling>
          <c:orientation val="minMax"/>
        </c:scaling>
        <c:axPos val="b"/>
        <c:delete val="0"/>
        <c:numFmt formatCode="General" sourceLinked="1"/>
        <c:majorTickMark val="out"/>
        <c:minorTickMark val="none"/>
        <c:tickLblPos val="nextTo"/>
        <c:crossAx val="48302264"/>
        <c:crosses val="autoZero"/>
        <c:auto val="1"/>
        <c:lblOffset val="100"/>
        <c:noMultiLvlLbl val="0"/>
      </c:catAx>
      <c:valAx>
        <c:axId val="48302264"/>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2027999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32067193"/>
        <c:axId val="20169282"/>
      </c:lineChart>
      <c:catAx>
        <c:axId val="32067193"/>
        <c:scaling>
          <c:orientation val="minMax"/>
        </c:scaling>
        <c:axPos val="b"/>
        <c:delete val="0"/>
        <c:numFmt formatCode="General" sourceLinked="1"/>
        <c:majorTickMark val="out"/>
        <c:minorTickMark val="none"/>
        <c:tickLblPos val="nextTo"/>
        <c:crossAx val="20169282"/>
        <c:crosses val="autoZero"/>
        <c:auto val="1"/>
        <c:lblOffset val="100"/>
        <c:noMultiLvlLbl val="0"/>
      </c:catAx>
      <c:valAx>
        <c:axId val="2016928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206719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47305811"/>
        <c:axId val="23099116"/>
      </c:lineChart>
      <c:catAx>
        <c:axId val="47305811"/>
        <c:scaling>
          <c:orientation val="minMax"/>
        </c:scaling>
        <c:axPos val="b"/>
        <c:delete val="0"/>
        <c:numFmt formatCode="General" sourceLinked="1"/>
        <c:majorTickMark val="out"/>
        <c:minorTickMark val="none"/>
        <c:tickLblPos val="nextTo"/>
        <c:crossAx val="23099116"/>
        <c:crosses val="autoZero"/>
        <c:auto val="1"/>
        <c:lblOffset val="100"/>
        <c:noMultiLvlLbl val="0"/>
      </c:catAx>
      <c:valAx>
        <c:axId val="2309911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730581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65416837"/>
        <c:axId val="51880622"/>
      </c:barChart>
      <c:catAx>
        <c:axId val="65416837"/>
        <c:scaling>
          <c:orientation val="minMax"/>
        </c:scaling>
        <c:axPos val="b"/>
        <c:delete val="0"/>
        <c:numFmt formatCode="General" sourceLinked="1"/>
        <c:majorTickMark val="out"/>
        <c:minorTickMark val="none"/>
        <c:tickLblPos val="nextTo"/>
        <c:crossAx val="51880622"/>
        <c:crosses val="autoZero"/>
        <c:auto val="1"/>
        <c:lblOffset val="100"/>
        <c:noMultiLvlLbl val="0"/>
      </c:catAx>
      <c:valAx>
        <c:axId val="5188062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5416837"/>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6565453"/>
        <c:axId val="59089078"/>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2039655"/>
        <c:axId val="21485984"/>
      </c:lineChart>
      <c:catAx>
        <c:axId val="6203965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1485984"/>
        <c:crosses val="autoZero"/>
        <c:auto val="0"/>
        <c:lblOffset val="100"/>
        <c:noMultiLvlLbl val="0"/>
      </c:catAx>
      <c:valAx>
        <c:axId val="21485984"/>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2039655"/>
        <c:crossesAt val="1"/>
        <c:crossBetween val="between"/>
        <c:dispUnits/>
        <c:majorUnit val="250"/>
        <c:minorUnit val="250"/>
      </c:valAx>
      <c:catAx>
        <c:axId val="6565453"/>
        <c:scaling>
          <c:orientation val="minMax"/>
        </c:scaling>
        <c:axPos val="b"/>
        <c:delete val="1"/>
        <c:majorTickMark val="out"/>
        <c:minorTickMark val="none"/>
        <c:tickLblPos val="nextTo"/>
        <c:crossAx val="59089078"/>
        <c:crosses val="autoZero"/>
        <c:auto val="1"/>
        <c:lblOffset val="100"/>
        <c:noMultiLvlLbl val="0"/>
      </c:catAx>
      <c:valAx>
        <c:axId val="59089078"/>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6565453"/>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9156129"/>
        <c:axId val="62643114"/>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9156129"/>
        <c:axId val="62643114"/>
      </c:lineChart>
      <c:catAx>
        <c:axId val="59156129"/>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62643114"/>
        <c:crossesAt val="0"/>
        <c:auto val="1"/>
        <c:lblOffset val="100"/>
        <c:noMultiLvlLbl val="0"/>
      </c:catAx>
      <c:valAx>
        <c:axId val="62643114"/>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9156129"/>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26917115"/>
        <c:axId val="40927444"/>
      </c:barChart>
      <c:catAx>
        <c:axId val="2691711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0927444"/>
        <c:crosses val="autoZero"/>
        <c:auto val="1"/>
        <c:lblOffset val="100"/>
        <c:noMultiLvlLbl val="0"/>
      </c:catAx>
      <c:valAx>
        <c:axId val="40927444"/>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26917115"/>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32802677"/>
        <c:axId val="26788638"/>
      </c:lineChart>
      <c:catAx>
        <c:axId val="32802677"/>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26788638"/>
        <c:crosses val="autoZero"/>
        <c:auto val="0"/>
        <c:lblOffset val="100"/>
        <c:noMultiLvlLbl val="0"/>
      </c:catAx>
      <c:valAx>
        <c:axId val="26788638"/>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2802677"/>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39771151"/>
        <c:axId val="22396040"/>
      </c:lineChart>
      <c:catAx>
        <c:axId val="39771151"/>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22396040"/>
        <c:crosses val="autoZero"/>
        <c:auto val="0"/>
        <c:lblOffset val="100"/>
        <c:noMultiLvlLbl val="0"/>
      </c:catAx>
      <c:valAx>
        <c:axId val="22396040"/>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9771151"/>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237769"/>
        <c:axId val="2139922"/>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237769"/>
        <c:axId val="2139922"/>
      </c:lineChart>
      <c:catAx>
        <c:axId val="237769"/>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139922"/>
        <c:crossesAt val="0"/>
        <c:auto val="1"/>
        <c:lblOffset val="100"/>
        <c:tickLblSkip val="1"/>
        <c:noMultiLvlLbl val="0"/>
      </c:catAx>
      <c:valAx>
        <c:axId val="213992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37769"/>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19259299"/>
        <c:axId val="39115964"/>
      </c:barChart>
      <c:catAx>
        <c:axId val="19259299"/>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39115964"/>
        <c:crosses val="autoZero"/>
        <c:auto val="0"/>
        <c:lblOffset val="100"/>
        <c:tickLblSkip val="1"/>
        <c:noMultiLvlLbl val="0"/>
      </c:catAx>
      <c:valAx>
        <c:axId val="39115964"/>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9259299"/>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6499357"/>
        <c:axId val="14276486"/>
      </c:barChart>
      <c:catAx>
        <c:axId val="16499357"/>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4276486"/>
        <c:crosses val="autoZero"/>
        <c:auto val="0"/>
        <c:lblOffset val="100"/>
        <c:tickLblSkip val="1"/>
        <c:noMultiLvlLbl val="0"/>
      </c:catAx>
      <c:valAx>
        <c:axId val="14276486"/>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16499357"/>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61379511"/>
        <c:axId val="15544688"/>
      </c:barChart>
      <c:catAx>
        <c:axId val="61379511"/>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15544688"/>
        <c:crosses val="autoZero"/>
        <c:auto val="0"/>
        <c:lblOffset val="100"/>
        <c:tickLblSkip val="1"/>
        <c:noMultiLvlLbl val="0"/>
      </c:catAx>
      <c:valAx>
        <c:axId val="1554468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1379511"/>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684465"/>
        <c:axId val="51160186"/>
      </c:barChart>
      <c:catAx>
        <c:axId val="5684465"/>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51160186"/>
        <c:crosses val="autoZero"/>
        <c:auto val="0"/>
        <c:lblOffset val="100"/>
        <c:tickLblSkip val="1"/>
        <c:noMultiLvlLbl val="0"/>
      </c:catAx>
      <c:valAx>
        <c:axId val="5116018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684465"/>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64272415"/>
        <c:axId val="41580824"/>
      </c:barChart>
      <c:catAx>
        <c:axId val="64272415"/>
        <c:scaling>
          <c:orientation val="minMax"/>
        </c:scaling>
        <c:axPos val="b"/>
        <c:delete val="0"/>
        <c:numFmt formatCode="General" sourceLinked="1"/>
        <c:majorTickMark val="out"/>
        <c:minorTickMark val="none"/>
        <c:tickLblPos val="low"/>
        <c:crossAx val="41580824"/>
        <c:crosses val="autoZero"/>
        <c:auto val="1"/>
        <c:lblOffset val="100"/>
        <c:noMultiLvlLbl val="0"/>
      </c:catAx>
      <c:valAx>
        <c:axId val="4158082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272415"/>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57788491"/>
        <c:axId val="5033437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57788491"/>
        <c:axId val="50334372"/>
      </c:lineChart>
      <c:catAx>
        <c:axId val="57788491"/>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0334372"/>
        <c:crosses val="autoZero"/>
        <c:auto val="1"/>
        <c:lblOffset val="100"/>
        <c:noMultiLvlLbl val="0"/>
      </c:catAx>
      <c:valAx>
        <c:axId val="5033437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57788491"/>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0356165"/>
        <c:axId val="50552302"/>
      </c:barChart>
      <c:catAx>
        <c:axId val="50356165"/>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50552302"/>
        <c:crosses val="autoZero"/>
        <c:auto val="0"/>
        <c:lblOffset val="100"/>
        <c:noMultiLvlLbl val="0"/>
      </c:catAx>
      <c:valAx>
        <c:axId val="50552302"/>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356165"/>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2317535"/>
        <c:axId val="1095768"/>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52317535"/>
        <c:axId val="1095768"/>
      </c:lineChart>
      <c:catAx>
        <c:axId val="52317535"/>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1095768"/>
        <c:crosses val="autoZero"/>
        <c:auto val="0"/>
        <c:lblOffset val="100"/>
        <c:noMultiLvlLbl val="0"/>
      </c:catAx>
      <c:valAx>
        <c:axId val="1095768"/>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2317535"/>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9861913"/>
        <c:axId val="2164835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9861913"/>
        <c:axId val="21648354"/>
      </c:lineChart>
      <c:catAx>
        <c:axId val="986191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1648354"/>
        <c:crosses val="autoZero"/>
        <c:auto val="1"/>
        <c:lblOffset val="100"/>
        <c:noMultiLvlLbl val="0"/>
      </c:catAx>
      <c:valAx>
        <c:axId val="21648354"/>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986191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60617459"/>
        <c:axId val="868622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60617459"/>
        <c:axId val="8686220"/>
      </c:lineChart>
      <c:catAx>
        <c:axId val="60617459"/>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8686220"/>
        <c:crosses val="autoZero"/>
        <c:auto val="1"/>
        <c:lblOffset val="100"/>
        <c:noMultiLvlLbl val="0"/>
      </c:catAx>
      <c:valAx>
        <c:axId val="868622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6061745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1067117"/>
        <c:axId val="3249519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1067117"/>
        <c:axId val="32495190"/>
      </c:lineChart>
      <c:catAx>
        <c:axId val="1106711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2495190"/>
        <c:crosses val="autoZero"/>
        <c:auto val="1"/>
        <c:lblOffset val="100"/>
        <c:noMultiLvlLbl val="0"/>
      </c:catAx>
      <c:valAx>
        <c:axId val="3249519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1106711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24021255"/>
        <c:axId val="14864704"/>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24021255"/>
        <c:axId val="14864704"/>
      </c:lineChart>
      <c:catAx>
        <c:axId val="2402125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14864704"/>
        <c:crosses val="autoZero"/>
        <c:auto val="1"/>
        <c:lblOffset val="100"/>
        <c:noMultiLvlLbl val="0"/>
      </c:catAx>
      <c:valAx>
        <c:axId val="14864704"/>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402125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66673473"/>
        <c:axId val="63190346"/>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66673473"/>
        <c:axId val="63190346"/>
      </c:lineChart>
      <c:catAx>
        <c:axId val="6667347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3190346"/>
        <c:crosses val="autoZero"/>
        <c:auto val="1"/>
        <c:lblOffset val="100"/>
        <c:noMultiLvlLbl val="0"/>
      </c:catAx>
      <c:valAx>
        <c:axId val="63190346"/>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6673473"/>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31842203"/>
        <c:axId val="18144372"/>
      </c:barChart>
      <c:catAx>
        <c:axId val="31842203"/>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8144372"/>
        <c:crosses val="autoZero"/>
        <c:auto val="0"/>
        <c:lblOffset val="100"/>
        <c:noMultiLvlLbl val="0"/>
      </c:catAx>
      <c:valAx>
        <c:axId val="1814437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31842203"/>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29081621"/>
        <c:axId val="60407998"/>
      </c:lineChart>
      <c:catAx>
        <c:axId val="29081621"/>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60407998"/>
        <c:crosses val="autoZero"/>
        <c:auto val="1"/>
        <c:lblOffset val="100"/>
        <c:noMultiLvlLbl val="0"/>
      </c:catAx>
      <c:valAx>
        <c:axId val="60407998"/>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9081621"/>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38683097"/>
        <c:axId val="12603554"/>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46323123"/>
        <c:axId val="14254924"/>
      </c:lineChart>
      <c:catAx>
        <c:axId val="38683097"/>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2603554"/>
        <c:crosses val="autoZero"/>
        <c:auto val="1"/>
        <c:lblOffset val="100"/>
        <c:noMultiLvlLbl val="0"/>
      </c:catAx>
      <c:valAx>
        <c:axId val="12603554"/>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38683097"/>
        <c:crossesAt val="1"/>
        <c:crossBetween val="between"/>
        <c:dispUnits/>
      </c:valAx>
      <c:catAx>
        <c:axId val="46323123"/>
        <c:scaling>
          <c:orientation val="minMax"/>
        </c:scaling>
        <c:axPos val="b"/>
        <c:delete val="1"/>
        <c:majorTickMark val="in"/>
        <c:minorTickMark val="none"/>
        <c:tickLblPos val="nextTo"/>
        <c:crossAx val="14254924"/>
        <c:crosses val="autoZero"/>
        <c:auto val="1"/>
        <c:lblOffset val="100"/>
        <c:noMultiLvlLbl val="0"/>
      </c:catAx>
      <c:valAx>
        <c:axId val="14254924"/>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46323123"/>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6801071"/>
        <c:axId val="61209640"/>
      </c:barChart>
      <c:catAx>
        <c:axId val="6801071"/>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61209640"/>
        <c:crosses val="autoZero"/>
        <c:auto val="0"/>
        <c:lblOffset val="100"/>
        <c:noMultiLvlLbl val="0"/>
      </c:catAx>
      <c:valAx>
        <c:axId val="61209640"/>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6801071"/>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14015849"/>
        <c:axId val="59033778"/>
      </c:barChart>
      <c:catAx>
        <c:axId val="14015849"/>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59033778"/>
        <c:crosses val="autoZero"/>
        <c:auto val="0"/>
        <c:lblOffset val="100"/>
        <c:noMultiLvlLbl val="0"/>
      </c:catAx>
      <c:valAx>
        <c:axId val="59033778"/>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14015849"/>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Desk top clearance</a:t>
            </a:r>
          </a:p>
        </c:rich>
      </c:tx>
      <c:layout/>
      <c:spPr>
        <a:noFill/>
        <a:ln>
          <a:noFill/>
        </a:ln>
      </c:spPr>
    </c:title>
    <c:plotArea>
      <c:layout>
        <c:manualLayout>
          <c:xMode val="edge"/>
          <c:yMode val="edge"/>
          <c:x val="0.08825"/>
          <c:y val="0.12425"/>
          <c:w val="0.8285"/>
          <c:h val="0.74475"/>
        </c:manualLayout>
      </c:layout>
      <c:barChart>
        <c:barDir val="col"/>
        <c:grouping val="stacked"/>
        <c:varyColors val="0"/>
        <c:ser>
          <c:idx val="0"/>
          <c:order val="0"/>
          <c:tx>
            <c:strRef>
              <c:f>'USNANA Data'!$A$22</c:f>
              <c:strCache>
                <c:ptCount val="1"/>
                <c:pt idx="0">
                  <c:v>Desktop 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Data'!$B$22:$M$22</c:f>
              <c:numCache>
                <c:ptCount val="12"/>
                <c:pt idx="0">
                  <c:v>5397</c:v>
                </c:pt>
                <c:pt idx="1">
                  <c:v>7164</c:v>
                </c:pt>
                <c:pt idx="2">
                  <c:v>10894</c:v>
                </c:pt>
                <c:pt idx="3">
                  <c:v>12655</c:v>
                </c:pt>
                <c:pt idx="4">
                  <c:v>14401</c:v>
                </c:pt>
                <c:pt idx="5">
                  <c:v>15651</c:v>
                </c:pt>
                <c:pt idx="6">
                  <c:v>16935</c:v>
                </c:pt>
                <c:pt idx="7">
                  <c:v>17431</c:v>
                </c:pt>
                <c:pt idx="8">
                  <c:v>17883</c:v>
                </c:pt>
                <c:pt idx="9">
                  <c:v>18451</c:v>
                </c:pt>
                <c:pt idx="10">
                  <c:v>18999</c:v>
                </c:pt>
                <c:pt idx="11">
                  <c:v>19380</c:v>
                </c:pt>
              </c:numCache>
            </c:numRef>
          </c:val>
        </c:ser>
        <c:ser>
          <c:idx val="1"/>
          <c:order val="1"/>
          <c:tx>
            <c:strRef>
              <c:f>'USNANA Data'!$A$23</c:f>
              <c:strCache>
                <c:ptCount val="1"/>
                <c:pt idx="0">
                  <c:v>Desktop 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Data'!$B$23:$M$23</c:f>
              <c:numCache>
                <c:ptCount val="12"/>
                <c:pt idx="0">
                  <c:v>541</c:v>
                </c:pt>
                <c:pt idx="1">
                  <c:v>19138</c:v>
                </c:pt>
                <c:pt idx="2">
                  <c:v>20833</c:v>
                </c:pt>
                <c:pt idx="3">
                  <c:v>23731</c:v>
                </c:pt>
                <c:pt idx="4">
                  <c:v>26788</c:v>
                </c:pt>
                <c:pt idx="5">
                  <c:v>29794</c:v>
                </c:pt>
                <c:pt idx="6">
                  <c:v>33767</c:v>
                </c:pt>
                <c:pt idx="7">
                  <c:v>35921</c:v>
                </c:pt>
                <c:pt idx="8">
                  <c:v>37994</c:v>
                </c:pt>
                <c:pt idx="9">
                  <c:v>39590</c:v>
                </c:pt>
                <c:pt idx="10">
                  <c:v>40661</c:v>
                </c:pt>
                <c:pt idx="11">
                  <c:v>40203</c:v>
                </c:pt>
              </c:numCache>
            </c:numRef>
          </c:val>
        </c:ser>
        <c:ser>
          <c:idx val="2"/>
          <c:order val="2"/>
          <c:tx>
            <c:strRef>
              <c:f>'USNANA Data'!$A$24</c:f>
              <c:strCache>
                <c:ptCount val="1"/>
                <c:pt idx="0">
                  <c:v>Desktop Legitimately Unregistered </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Data'!$B$24:$M$24</c:f>
              <c:numCache>
                <c:ptCount val="12"/>
                <c:pt idx="0">
                  <c:v>2725</c:v>
                </c:pt>
                <c:pt idx="1">
                  <c:v>2591</c:v>
                </c:pt>
                <c:pt idx="2">
                  <c:v>2449</c:v>
                </c:pt>
                <c:pt idx="3">
                  <c:v>2309</c:v>
                </c:pt>
                <c:pt idx="4">
                  <c:v>2263</c:v>
                </c:pt>
                <c:pt idx="5">
                  <c:v>2163</c:v>
                </c:pt>
                <c:pt idx="6">
                  <c:v>2100</c:v>
                </c:pt>
                <c:pt idx="7">
                  <c:v>2022</c:v>
                </c:pt>
                <c:pt idx="8">
                  <c:v>1978</c:v>
                </c:pt>
                <c:pt idx="9">
                  <c:v>1926</c:v>
                </c:pt>
                <c:pt idx="10">
                  <c:v>1893</c:v>
                </c:pt>
                <c:pt idx="11">
                  <c:v>1842</c:v>
                </c:pt>
              </c:numCache>
            </c:numRef>
          </c:val>
        </c:ser>
        <c:ser>
          <c:idx val="3"/>
          <c:order val="3"/>
          <c:tx>
            <c:strRef>
              <c:f>'USNANA Data'!$A$25</c:f>
              <c:strCache>
                <c:ptCount val="1"/>
                <c:pt idx="0">
                  <c:v>Desktop Moved to Shipper Activity Pot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Data'!$B$25:$M$25</c:f>
              <c:numCache>
                <c:ptCount val="12"/>
                <c:pt idx="0">
                  <c:v>3165</c:v>
                </c:pt>
                <c:pt idx="1">
                  <c:v>4109</c:v>
                </c:pt>
                <c:pt idx="2">
                  <c:v>2139</c:v>
                </c:pt>
                <c:pt idx="3">
                  <c:v>2057</c:v>
                </c:pt>
                <c:pt idx="4">
                  <c:v>1963</c:v>
                </c:pt>
                <c:pt idx="5">
                  <c:v>1949</c:v>
                </c:pt>
                <c:pt idx="6">
                  <c:v>1747</c:v>
                </c:pt>
                <c:pt idx="7">
                  <c:v>1523</c:v>
                </c:pt>
                <c:pt idx="8">
                  <c:v>1528</c:v>
                </c:pt>
                <c:pt idx="9">
                  <c:v>1453</c:v>
                </c:pt>
                <c:pt idx="10">
                  <c:v>1237</c:v>
                </c:pt>
                <c:pt idx="11">
                  <c:v>1244</c:v>
                </c:pt>
              </c:numCache>
            </c:numRef>
          </c:val>
        </c:ser>
        <c:overlap val="100"/>
        <c:axId val="61541955"/>
        <c:axId val="17006684"/>
      </c:barChart>
      <c:catAx>
        <c:axId val="61541955"/>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17006684"/>
        <c:crosses val="autoZero"/>
        <c:auto val="1"/>
        <c:lblOffset val="100"/>
        <c:noMultiLvlLbl val="0"/>
      </c:catAx>
      <c:valAx>
        <c:axId val="17006684"/>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541955"/>
        <c:crossesAt val="1"/>
        <c:crossBetween val="between"/>
        <c:dispUnits>
          <c:builtInUnit val="thousands"/>
          <c:dispUnitsLbl>
            <c:layout>
              <c:manualLayout>
                <c:xMode val="edge"/>
                <c:yMode val="edge"/>
                <c:x val="-0.01075"/>
                <c:y val="0.069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125"/>
          <c:y val="0.91075"/>
          <c:w val="0.9875"/>
          <c:h val="0.067"/>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7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age analysis</a:t>
            </a:r>
          </a:p>
        </c:rich>
      </c:tx>
      <c:layout/>
      <c:spPr>
        <a:noFill/>
        <a:ln>
          <a:noFill/>
        </a:ln>
      </c:spPr>
    </c:title>
    <c:plotArea>
      <c:layout>
        <c:manualLayout>
          <c:xMode val="edge"/>
          <c:yMode val="edge"/>
          <c:x val="0.094"/>
          <c:y val="0.15625"/>
          <c:w val="0.8305"/>
          <c:h val="0.683"/>
        </c:manualLayout>
      </c:layout>
      <c:barChart>
        <c:barDir val="col"/>
        <c:grouping val="stacked"/>
        <c:varyColors val="0"/>
        <c:ser>
          <c:idx val="3"/>
          <c:order val="0"/>
          <c:tx>
            <c:strRef>
              <c:f>'USNANA Data'!$A$3:$A$3</c:f>
              <c:strCache>
                <c:ptCount val="1"/>
                <c:pt idx="0">
                  <c:v>Original age analysis</c:v>
                </c:pt>
              </c:strCache>
            </c:strRef>
          </c:tx>
          <c:spPr>
            <a:gradFill rotWithShape="1">
              <a:gsLst>
                <a:gs pos="0">
                  <a:srgbClr val="969696"/>
                </a:gs>
                <a:gs pos="100000">
                  <a:srgbClr val="B9B9B9"/>
                </a:gs>
              </a:gsLst>
              <a:lin ang="5400000" scaled="1"/>
            </a:gradFill>
            <a:ln w="12700">
              <a:solidFill>
                <a:srgbClr val="808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Data'!$B$3:$N$3</c:f>
              <c:numCache>
                <c:ptCount val="13"/>
                <c:pt idx="0">
                  <c:v>79</c:v>
                </c:pt>
                <c:pt idx="1">
                  <c:v>1790</c:v>
                </c:pt>
                <c:pt idx="2">
                  <c:v>835</c:v>
                </c:pt>
                <c:pt idx="3">
                  <c:v>1793</c:v>
                </c:pt>
                <c:pt idx="4">
                  <c:v>2269</c:v>
                </c:pt>
                <c:pt idx="5">
                  <c:v>4380</c:v>
                </c:pt>
                <c:pt idx="6">
                  <c:v>3635</c:v>
                </c:pt>
                <c:pt idx="7">
                  <c:v>15957</c:v>
                </c:pt>
                <c:pt idx="8">
                  <c:v>23439</c:v>
                </c:pt>
                <c:pt idx="9">
                  <c:v>11831</c:v>
                </c:pt>
                <c:pt idx="10">
                  <c:v>9328</c:v>
                </c:pt>
                <c:pt idx="11">
                  <c:v>15950</c:v>
                </c:pt>
                <c:pt idx="12">
                  <c:v>22838</c:v>
                </c:pt>
              </c:numCache>
            </c:numRef>
          </c:val>
        </c:ser>
        <c:overlap val="100"/>
        <c:gapWidth val="10"/>
        <c:axId val="18842429"/>
        <c:axId val="35364134"/>
      </c:barChart>
      <c:barChart>
        <c:barDir val="col"/>
        <c:grouping val="clustered"/>
        <c:varyColors val="0"/>
        <c:ser>
          <c:idx val="2"/>
          <c:order val="1"/>
          <c:tx>
            <c:strRef>
              <c:f>'USNANA Data'!$A$4:$A$4</c:f>
              <c:strCache>
                <c:ptCount val="1"/>
                <c:pt idx="0">
                  <c:v>Current age analysis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Data'!$B$2:$N$2</c:f>
              <c:strCache>
                <c:ptCount val="13"/>
                <c:pt idx="0">
                  <c:v>Pre 1996</c:v>
                </c:pt>
                <c:pt idx="1">
                  <c:v>1996</c:v>
                </c:pt>
                <c:pt idx="2">
                  <c:v>1997</c:v>
                </c:pt>
                <c:pt idx="3">
                  <c:v>1998</c:v>
                </c:pt>
                <c:pt idx="4">
                  <c:v>1999</c:v>
                </c:pt>
                <c:pt idx="5">
                  <c:v>2000</c:v>
                </c:pt>
                <c:pt idx="6">
                  <c:v>2001</c:v>
                </c:pt>
                <c:pt idx="7">
                  <c:v>2002</c:v>
                </c:pt>
                <c:pt idx="8">
                  <c:v>2003</c:v>
                </c:pt>
                <c:pt idx="9">
                  <c:v>2004</c:v>
                </c:pt>
                <c:pt idx="10">
                  <c:v>2005</c:v>
                </c:pt>
                <c:pt idx="11">
                  <c:v>2006</c:v>
                </c:pt>
                <c:pt idx="12">
                  <c:v>2007</c:v>
                </c:pt>
              </c:strCache>
            </c:strRef>
          </c:cat>
          <c:val>
            <c:numRef>
              <c:f>'USNANA Data'!$B$4:$N$4</c:f>
              <c:numCache>
                <c:ptCount val="13"/>
                <c:pt idx="0">
                  <c:v>0</c:v>
                </c:pt>
                <c:pt idx="1">
                  <c:v>0</c:v>
                </c:pt>
                <c:pt idx="2">
                  <c:v>14</c:v>
                </c:pt>
                <c:pt idx="3">
                  <c:v>125</c:v>
                </c:pt>
                <c:pt idx="4">
                  <c:v>507</c:v>
                </c:pt>
                <c:pt idx="5">
                  <c:v>1345</c:v>
                </c:pt>
                <c:pt idx="6">
                  <c:v>955</c:v>
                </c:pt>
                <c:pt idx="7">
                  <c:v>3682</c:v>
                </c:pt>
                <c:pt idx="8">
                  <c:v>13750</c:v>
                </c:pt>
                <c:pt idx="9">
                  <c:v>5993</c:v>
                </c:pt>
                <c:pt idx="10">
                  <c:v>4977</c:v>
                </c:pt>
                <c:pt idx="11">
                  <c:v>6764</c:v>
                </c:pt>
                <c:pt idx="12">
                  <c:v>7505</c:v>
                </c:pt>
              </c:numCache>
            </c:numRef>
          </c:val>
        </c:ser>
        <c:overlap val="100"/>
        <c:gapWidth val="20"/>
        <c:axId val="49841751"/>
        <c:axId val="45922576"/>
      </c:barChart>
      <c:catAx>
        <c:axId val="18842429"/>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35364134"/>
        <c:crosses val="autoZero"/>
        <c:auto val="1"/>
        <c:lblOffset val="100"/>
        <c:noMultiLvlLbl val="0"/>
      </c:catAx>
      <c:valAx>
        <c:axId val="35364134"/>
        <c:scaling>
          <c:orientation val="minMax"/>
        </c:scaling>
        <c:axPos val="l"/>
        <c:title>
          <c:tx>
            <c:rich>
              <a:bodyPr vert="horz" rot="-5400000" anchor="ctr"/>
              <a:lstStyle/>
              <a:p>
                <a:pPr algn="ctr">
                  <a:defRPr/>
                </a:pPr>
                <a:r>
                  <a:rPr lang="en-US" cap="none" sz="825" b="1" i="0" u="none" baseline="0">
                    <a:latin typeface="Arial"/>
                    <a:ea typeface="Arial"/>
                    <a:cs typeface="Arial"/>
                  </a:rPr>
                  <a:t>Volume</a:t>
                </a:r>
              </a:p>
            </c:rich>
          </c:tx>
          <c:layout>
            <c:manualLayout>
              <c:xMode val="factor"/>
              <c:yMode val="factor"/>
              <c:x val="-0.01325"/>
              <c:y val="0.0017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18842429"/>
        <c:crossesAt val="1"/>
        <c:crossBetween val="between"/>
        <c:dispUnits>
          <c:builtInUnit val="thousands"/>
          <c:dispUnitsLbl>
            <c:layout>
              <c:manualLayout>
                <c:xMode val="edge"/>
                <c:yMode val="edge"/>
                <c:x val="-0.005"/>
                <c:y val="0.058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49841751"/>
        <c:scaling>
          <c:orientation val="minMax"/>
        </c:scaling>
        <c:axPos val="b"/>
        <c:delete val="1"/>
        <c:majorTickMark val="in"/>
        <c:minorTickMark val="none"/>
        <c:tickLblPos val="nextTo"/>
        <c:crossAx val="45922576"/>
        <c:crosses val="autoZero"/>
        <c:auto val="1"/>
        <c:lblOffset val="100"/>
        <c:noMultiLvlLbl val="0"/>
      </c:catAx>
      <c:valAx>
        <c:axId val="45922576"/>
        <c:scaling>
          <c:orientation val="minMax"/>
        </c:scaling>
        <c:axPos val="l"/>
        <c:delete val="1"/>
        <c:majorTickMark val="in"/>
        <c:minorTickMark val="none"/>
        <c:tickLblPos val="nextTo"/>
        <c:crossAx val="49841751"/>
        <c:crosses val="max"/>
        <c:crossBetween val="between"/>
        <c:dispUnits>
          <c:builtInUnit val="thousands"/>
        </c:dispUnits>
      </c:valAx>
      <c:spPr>
        <a:solidFill>
          <a:srgbClr val="FFFFFF"/>
        </a:solidFill>
        <a:ln w="3175">
          <a:noFill/>
        </a:ln>
      </c:spPr>
    </c:plotArea>
    <c:legend>
      <c:legendPos val="b"/>
      <c:layout>
        <c:manualLayout>
          <c:xMode val="edge"/>
          <c:yMode val="edge"/>
          <c:x val="0.15575"/>
          <c:y val="0.89275"/>
          <c:w val="0.56875"/>
          <c:h val="0.078"/>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End user process</a:t>
            </a:r>
          </a:p>
        </c:rich>
      </c:tx>
      <c:layout/>
      <c:spPr>
        <a:noFill/>
        <a:ln>
          <a:noFill/>
        </a:ln>
      </c:spPr>
    </c:title>
    <c:plotArea>
      <c:layout>
        <c:manualLayout>
          <c:xMode val="edge"/>
          <c:yMode val="edge"/>
          <c:x val="0.088"/>
          <c:y val="0.09975"/>
          <c:w val="0.6955"/>
          <c:h val="0.8535"/>
        </c:manualLayout>
      </c:layout>
      <c:barChart>
        <c:barDir val="col"/>
        <c:grouping val="stacked"/>
        <c:varyColors val="0"/>
        <c:ser>
          <c:idx val="4"/>
          <c:order val="0"/>
          <c:tx>
            <c:strRef>
              <c:f>'USNANA Data'!$A$31</c:f>
              <c:strCache>
                <c:ptCount val="1"/>
                <c:pt idx="0">
                  <c:v>Letter pending</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Data'!$B$31:$M$31</c:f>
              <c:numCache>
                <c:ptCount val="12"/>
                <c:pt idx="0">
                  <c:v>0</c:v>
                </c:pt>
                <c:pt idx="1">
                  <c:v>36</c:v>
                </c:pt>
                <c:pt idx="2">
                  <c:v>45</c:v>
                </c:pt>
                <c:pt idx="3">
                  <c:v>181</c:v>
                </c:pt>
                <c:pt idx="4">
                  <c:v>1724</c:v>
                </c:pt>
                <c:pt idx="5">
                  <c:v>928</c:v>
                </c:pt>
                <c:pt idx="6">
                  <c:v>755</c:v>
                </c:pt>
                <c:pt idx="7">
                  <c:v>3632</c:v>
                </c:pt>
                <c:pt idx="8">
                  <c:v>4325</c:v>
                </c:pt>
                <c:pt idx="9">
                  <c:v>1764</c:v>
                </c:pt>
                <c:pt idx="10">
                  <c:v>693</c:v>
                </c:pt>
                <c:pt idx="11">
                  <c:v>267</c:v>
                </c:pt>
              </c:numCache>
            </c:numRef>
          </c:val>
        </c:ser>
        <c:ser>
          <c:idx val="6"/>
          <c:order val="1"/>
          <c:tx>
            <c:strRef>
              <c:f>'USNANA Data'!$A$32</c:f>
              <c:strCache>
                <c:ptCount val="1"/>
                <c:pt idx="0">
                  <c:v>Letter 1 Sent</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Data'!$B$32:$M$32</c:f>
              <c:numCache>
                <c:ptCount val="12"/>
                <c:pt idx="0">
                  <c:v>0</c:v>
                </c:pt>
                <c:pt idx="1">
                  <c:v>1005</c:v>
                </c:pt>
                <c:pt idx="2">
                  <c:v>1721</c:v>
                </c:pt>
                <c:pt idx="3">
                  <c:v>2578</c:v>
                </c:pt>
                <c:pt idx="4">
                  <c:v>2209</c:v>
                </c:pt>
                <c:pt idx="5">
                  <c:v>4118</c:v>
                </c:pt>
                <c:pt idx="6">
                  <c:v>4915</c:v>
                </c:pt>
                <c:pt idx="7">
                  <c:v>4419</c:v>
                </c:pt>
                <c:pt idx="8">
                  <c:v>5232</c:v>
                </c:pt>
                <c:pt idx="9">
                  <c:v>6303</c:v>
                </c:pt>
                <c:pt idx="10">
                  <c:v>5411</c:v>
                </c:pt>
                <c:pt idx="11">
                  <c:v>2355</c:v>
                </c:pt>
              </c:numCache>
            </c:numRef>
          </c:val>
        </c:ser>
        <c:ser>
          <c:idx val="7"/>
          <c:order val="2"/>
          <c:tx>
            <c:strRef>
              <c:f>'USNANA Data'!$A$33</c:f>
              <c:strCache>
                <c:ptCount val="1"/>
                <c:pt idx="0">
                  <c:v>Letter 2 Sent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Data'!$B$33:$M$33</c:f>
              <c:numCache>
                <c:ptCount val="12"/>
                <c:pt idx="0">
                  <c:v>0</c:v>
                </c:pt>
                <c:pt idx="1">
                  <c:v>0</c:v>
                </c:pt>
                <c:pt idx="2">
                  <c:v>0</c:v>
                </c:pt>
                <c:pt idx="3">
                  <c:v>588</c:v>
                </c:pt>
                <c:pt idx="4">
                  <c:v>1219</c:v>
                </c:pt>
                <c:pt idx="5">
                  <c:v>1266</c:v>
                </c:pt>
                <c:pt idx="6">
                  <c:v>1617</c:v>
                </c:pt>
                <c:pt idx="7">
                  <c:v>1489</c:v>
                </c:pt>
                <c:pt idx="8">
                  <c:v>1998</c:v>
                </c:pt>
                <c:pt idx="9">
                  <c:v>4279</c:v>
                </c:pt>
                <c:pt idx="10">
                  <c:v>5972</c:v>
                </c:pt>
                <c:pt idx="11">
                  <c:v>7155</c:v>
                </c:pt>
              </c:numCache>
            </c:numRef>
          </c:val>
        </c:ser>
        <c:ser>
          <c:idx val="3"/>
          <c:order val="3"/>
          <c:tx>
            <c:strRef>
              <c:f>'USNANA Data'!$A$34</c:f>
              <c:strCache>
                <c:ptCount val="1"/>
                <c:pt idx="0">
                  <c:v>Site Visit</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Data'!$B$34:$M$34</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ser>
          <c:idx val="2"/>
          <c:order val="4"/>
          <c:tx>
            <c:strRef>
              <c:f>'USNANA Data'!$A$35</c:f>
              <c:strCache>
                <c:ptCount val="1"/>
                <c:pt idx="0">
                  <c:v>Query </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Data'!$B$35:$M$35</c:f>
              <c:numCache>
                <c:ptCount val="12"/>
                <c:pt idx="0">
                  <c:v>0</c:v>
                </c:pt>
                <c:pt idx="1">
                  <c:v>43</c:v>
                </c:pt>
                <c:pt idx="2">
                  <c:v>39</c:v>
                </c:pt>
                <c:pt idx="3">
                  <c:v>179</c:v>
                </c:pt>
                <c:pt idx="4">
                  <c:v>279</c:v>
                </c:pt>
                <c:pt idx="5">
                  <c:v>430</c:v>
                </c:pt>
                <c:pt idx="6">
                  <c:v>573</c:v>
                </c:pt>
                <c:pt idx="7">
                  <c:v>510</c:v>
                </c:pt>
                <c:pt idx="8">
                  <c:v>337</c:v>
                </c:pt>
                <c:pt idx="9">
                  <c:v>556</c:v>
                </c:pt>
                <c:pt idx="10">
                  <c:v>920</c:v>
                </c:pt>
                <c:pt idx="11">
                  <c:v>1273</c:v>
                </c:pt>
              </c:numCache>
            </c:numRef>
          </c:val>
        </c:ser>
        <c:ser>
          <c:idx val="8"/>
          <c:order val="5"/>
          <c:tx>
            <c:strRef>
              <c:f>'USNANA Data'!$A$36</c:f>
              <c:strCache>
                <c:ptCount val="1"/>
                <c:pt idx="0">
                  <c:v>PSA</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Data'!$B$36:$M$36</c:f>
              <c:numCache>
                <c:ptCount val="12"/>
                <c:pt idx="0">
                  <c:v>0</c:v>
                </c:pt>
                <c:pt idx="1">
                  <c:v>132</c:v>
                </c:pt>
                <c:pt idx="2">
                  <c:v>160</c:v>
                </c:pt>
                <c:pt idx="3">
                  <c:v>215</c:v>
                </c:pt>
                <c:pt idx="4">
                  <c:v>252</c:v>
                </c:pt>
                <c:pt idx="5">
                  <c:v>310</c:v>
                </c:pt>
                <c:pt idx="6">
                  <c:v>404</c:v>
                </c:pt>
                <c:pt idx="7">
                  <c:v>335</c:v>
                </c:pt>
                <c:pt idx="8">
                  <c:v>340</c:v>
                </c:pt>
                <c:pt idx="9">
                  <c:v>354</c:v>
                </c:pt>
                <c:pt idx="10">
                  <c:v>412</c:v>
                </c:pt>
                <c:pt idx="11">
                  <c:v>481</c:v>
                </c:pt>
              </c:numCache>
            </c:numRef>
          </c:val>
        </c:ser>
        <c:ser>
          <c:idx val="5"/>
          <c:order val="6"/>
          <c:tx>
            <c:strRef>
              <c:f>'USNANA Data'!$A$37</c:f>
              <c:strCache>
                <c:ptCount val="1"/>
                <c:pt idx="0">
                  <c:v>No Gas</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Data'!$B$37:$M$37</c:f>
              <c:numCache>
                <c:ptCount val="12"/>
                <c:pt idx="0">
                  <c:v>0</c:v>
                </c:pt>
                <c:pt idx="1">
                  <c:v>101</c:v>
                </c:pt>
                <c:pt idx="2">
                  <c:v>171</c:v>
                </c:pt>
                <c:pt idx="3">
                  <c:v>553</c:v>
                </c:pt>
                <c:pt idx="4">
                  <c:v>712</c:v>
                </c:pt>
                <c:pt idx="5">
                  <c:v>1196</c:v>
                </c:pt>
                <c:pt idx="6">
                  <c:v>1779</c:v>
                </c:pt>
                <c:pt idx="7">
                  <c:v>1883</c:v>
                </c:pt>
                <c:pt idx="8">
                  <c:v>2014</c:v>
                </c:pt>
                <c:pt idx="9">
                  <c:v>2955</c:v>
                </c:pt>
                <c:pt idx="10">
                  <c:v>3865</c:v>
                </c:pt>
                <c:pt idx="11">
                  <c:v>4356</c:v>
                </c:pt>
              </c:numCache>
            </c:numRef>
          </c:val>
        </c:ser>
        <c:ser>
          <c:idx val="1"/>
          <c:order val="7"/>
          <c:tx>
            <c:strRef>
              <c:f>'USNANA Data'!$A$38</c:f>
              <c:strCache>
                <c:ptCount val="1"/>
                <c:pt idx="0">
                  <c:v>Vacant</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Data'!$B$38:$M$38</c:f>
              <c:numCache>
                <c:ptCount val="12"/>
                <c:pt idx="0">
                  <c:v>0</c:v>
                </c:pt>
                <c:pt idx="1">
                  <c:v>47</c:v>
                </c:pt>
                <c:pt idx="2">
                  <c:v>67</c:v>
                </c:pt>
                <c:pt idx="3">
                  <c:v>111</c:v>
                </c:pt>
                <c:pt idx="4">
                  <c:v>151</c:v>
                </c:pt>
                <c:pt idx="5">
                  <c:v>207</c:v>
                </c:pt>
                <c:pt idx="6">
                  <c:v>274</c:v>
                </c:pt>
                <c:pt idx="7">
                  <c:v>285</c:v>
                </c:pt>
                <c:pt idx="8">
                  <c:v>283</c:v>
                </c:pt>
                <c:pt idx="9">
                  <c:v>319</c:v>
                </c:pt>
                <c:pt idx="10">
                  <c:v>390</c:v>
                </c:pt>
                <c:pt idx="11">
                  <c:v>527</c:v>
                </c:pt>
              </c:numCache>
            </c:numRef>
          </c:val>
        </c:ser>
        <c:ser>
          <c:idx val="10"/>
          <c:order val="8"/>
          <c:tx>
            <c:strRef>
              <c:f>'USNANA Data'!$A$39</c:f>
              <c:strCache>
                <c:ptCount val="1"/>
                <c:pt idx="0">
                  <c:v>To be set to extinct</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Data'!$B$39:$M$39</c:f>
              <c:numCache>
                <c:ptCount val="12"/>
                <c:pt idx="0">
                  <c:v>0</c:v>
                </c:pt>
                <c:pt idx="1">
                  <c:v>4</c:v>
                </c:pt>
                <c:pt idx="2">
                  <c:v>144</c:v>
                </c:pt>
                <c:pt idx="3">
                  <c:v>487</c:v>
                </c:pt>
                <c:pt idx="4">
                  <c:v>675</c:v>
                </c:pt>
                <c:pt idx="5">
                  <c:v>1009</c:v>
                </c:pt>
                <c:pt idx="6">
                  <c:v>1117</c:v>
                </c:pt>
                <c:pt idx="7">
                  <c:v>1240</c:v>
                </c:pt>
                <c:pt idx="8">
                  <c:v>1499</c:v>
                </c:pt>
                <c:pt idx="9">
                  <c:v>2117</c:v>
                </c:pt>
                <c:pt idx="10">
                  <c:v>2727</c:v>
                </c:pt>
                <c:pt idx="11">
                  <c:v>3415</c:v>
                </c:pt>
              </c:numCache>
            </c:numRef>
          </c:val>
        </c:ser>
        <c:ser>
          <c:idx val="0"/>
          <c:order val="9"/>
          <c:tx>
            <c:strRef>
              <c:f>'USNANA Data'!$A$40</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Data'!$B$40:$M$40</c:f>
              <c:numCache>
                <c:ptCount val="12"/>
                <c:pt idx="0">
                  <c:v>0</c:v>
                </c:pt>
                <c:pt idx="1">
                  <c:v>1</c:v>
                </c:pt>
                <c:pt idx="2">
                  <c:v>30</c:v>
                </c:pt>
                <c:pt idx="3">
                  <c:v>142</c:v>
                </c:pt>
                <c:pt idx="4">
                  <c:v>151</c:v>
                </c:pt>
                <c:pt idx="5">
                  <c:v>209</c:v>
                </c:pt>
                <c:pt idx="6">
                  <c:v>436</c:v>
                </c:pt>
                <c:pt idx="7">
                  <c:v>1063</c:v>
                </c:pt>
                <c:pt idx="8">
                  <c:v>1245</c:v>
                </c:pt>
                <c:pt idx="9">
                  <c:v>1563</c:v>
                </c:pt>
                <c:pt idx="10">
                  <c:v>1956</c:v>
                </c:pt>
                <c:pt idx="11">
                  <c:v>2273</c:v>
                </c:pt>
              </c:numCache>
            </c:numRef>
          </c:val>
        </c:ser>
        <c:overlap val="100"/>
        <c:gapWidth val="90"/>
        <c:axId val="10650001"/>
        <c:axId val="28741146"/>
      </c:barChart>
      <c:catAx>
        <c:axId val="10650001"/>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28741146"/>
        <c:crosses val="autoZero"/>
        <c:auto val="1"/>
        <c:lblOffset val="100"/>
        <c:noMultiLvlLbl val="0"/>
      </c:catAx>
      <c:valAx>
        <c:axId val="28741146"/>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0650001"/>
        <c:crossesAt val="1"/>
        <c:crossBetween val="between"/>
        <c:dispUnits/>
      </c:valAx>
      <c:spPr>
        <a:solidFill>
          <a:srgbClr val="FFFFFF"/>
        </a:solidFill>
        <a:ln w="3175">
          <a:noFill/>
        </a:ln>
      </c:spPr>
    </c:plotArea>
    <c:legend>
      <c:legendPos val="r"/>
      <c:layout>
        <c:manualLayout>
          <c:xMode val="edge"/>
          <c:yMode val="edge"/>
          <c:x val="0.7925"/>
          <c:y val="0.267"/>
          <c:w val="0.20025"/>
          <c:h val="0.506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Visits</a:t>
            </a:r>
          </a:p>
        </c:rich>
      </c:tx>
      <c:layout/>
      <c:spPr>
        <a:noFill/>
        <a:ln>
          <a:noFill/>
        </a:ln>
      </c:spPr>
    </c:title>
    <c:plotArea>
      <c:layout>
        <c:manualLayout>
          <c:xMode val="edge"/>
          <c:yMode val="edge"/>
          <c:x val="0.094"/>
          <c:y val="0.12775"/>
          <c:w val="0.83225"/>
          <c:h val="0.7605"/>
        </c:manualLayout>
      </c:layout>
      <c:barChart>
        <c:barDir val="col"/>
        <c:grouping val="stacked"/>
        <c:varyColors val="0"/>
        <c:ser>
          <c:idx val="0"/>
          <c:order val="0"/>
          <c:tx>
            <c:strRef>
              <c:f>'USNANA Data'!$A$46</c:f>
              <c:strCache>
                <c:ptCount val="1"/>
                <c:pt idx="0">
                  <c:v>Sent</c:v>
                </c:pt>
              </c:strCache>
            </c:strRef>
          </c:tx>
          <c:spPr>
            <a:solidFill>
              <a:srgbClr val="FF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Data'!$B$46:$M$46</c:f>
              <c:numCache>
                <c:ptCount val="12"/>
                <c:pt idx="0">
                  <c:v>350</c:v>
                </c:pt>
                <c:pt idx="1">
                  <c:v>494</c:v>
                </c:pt>
                <c:pt idx="2">
                  <c:v>494</c:v>
                </c:pt>
                <c:pt idx="3">
                  <c:v>494</c:v>
                </c:pt>
                <c:pt idx="4">
                  <c:v>494</c:v>
                </c:pt>
                <c:pt idx="5">
                  <c:v>494</c:v>
                </c:pt>
                <c:pt idx="6">
                  <c:v>494</c:v>
                </c:pt>
                <c:pt idx="7">
                  <c:v>494</c:v>
                </c:pt>
                <c:pt idx="8">
                  <c:v>494</c:v>
                </c:pt>
                <c:pt idx="9">
                  <c:v>494</c:v>
                </c:pt>
                <c:pt idx="10">
                  <c:v>494</c:v>
                </c:pt>
                <c:pt idx="11">
                  <c:v>494</c:v>
                </c:pt>
              </c:numCache>
            </c:numRef>
          </c:val>
        </c:ser>
        <c:ser>
          <c:idx val="3"/>
          <c:order val="1"/>
          <c:tx>
            <c:strRef>
              <c:f>'USNANA Data'!$A$45</c:f>
              <c:strCache>
                <c:ptCount val="1"/>
                <c:pt idx="0">
                  <c:v>For Network Attention</c:v>
                </c:pt>
              </c:strCache>
            </c:strRef>
          </c:tx>
          <c:spPr>
            <a:gradFill rotWithShape="1">
              <a:gsLst>
                <a:gs pos="0">
                  <a:srgbClr val="FF6600"/>
                </a:gs>
                <a:gs pos="100000">
                  <a:srgbClr val="FFFF00"/>
                </a:gs>
              </a:gsLst>
              <a:lin ang="5400000" scaled="1"/>
            </a:gradFill>
            <a:ln w="12700">
              <a:solidFill>
                <a:srgbClr val="C0C0C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'USNANA Data'!$B$45:$M$45</c:f>
              <c:numCache>
                <c:ptCount val="12"/>
                <c:pt idx="0">
                  <c:v>0</c:v>
                </c:pt>
                <c:pt idx="1">
                  <c:v>0</c:v>
                </c:pt>
                <c:pt idx="2">
                  <c:v>0</c:v>
                </c:pt>
                <c:pt idx="3">
                  <c:v>0</c:v>
                </c:pt>
                <c:pt idx="4">
                  <c:v>0</c:v>
                </c:pt>
                <c:pt idx="5">
                  <c:v>0</c:v>
                </c:pt>
                <c:pt idx="6">
                  <c:v>78</c:v>
                </c:pt>
                <c:pt idx="7">
                  <c:v>211</c:v>
                </c:pt>
                <c:pt idx="8">
                  <c:v>211</c:v>
                </c:pt>
                <c:pt idx="9">
                  <c:v>320</c:v>
                </c:pt>
                <c:pt idx="10">
                  <c:v>2000</c:v>
                </c:pt>
                <c:pt idx="11">
                  <c:v>2000</c:v>
                </c:pt>
              </c:numCache>
            </c:numRef>
          </c:val>
        </c:ser>
        <c:overlap val="100"/>
        <c:gapWidth val="10"/>
        <c:axId val="57343723"/>
        <c:axId val="46331460"/>
      </c:barChart>
      <c:barChart>
        <c:barDir val="col"/>
        <c:grouping val="stacked"/>
        <c:varyColors val="0"/>
        <c:ser>
          <c:idx val="1"/>
          <c:order val="2"/>
          <c:tx>
            <c:strRef>
              <c:f>'USNANA Data'!$A$48</c:f>
              <c:strCache>
                <c:ptCount val="1"/>
                <c:pt idx="0">
                  <c:v>Resolved </c:v>
                </c:pt>
              </c:strCache>
            </c:strRef>
          </c:tx>
          <c:spPr>
            <a:solidFill>
              <a:srgbClr val="00FF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Data'!$B$48:$M$48</c:f>
              <c:numCache>
                <c:ptCount val="12"/>
                <c:pt idx="0">
                  <c:v>0</c:v>
                </c:pt>
                <c:pt idx="1">
                  <c:v>150</c:v>
                </c:pt>
                <c:pt idx="2">
                  <c:v>150</c:v>
                </c:pt>
                <c:pt idx="3">
                  <c:v>150</c:v>
                </c:pt>
                <c:pt idx="4">
                  <c:v>150</c:v>
                </c:pt>
                <c:pt idx="5">
                  <c:v>150</c:v>
                </c:pt>
                <c:pt idx="6">
                  <c:v>150</c:v>
                </c:pt>
                <c:pt idx="7">
                  <c:v>150</c:v>
                </c:pt>
                <c:pt idx="8">
                  <c:v>150</c:v>
                </c:pt>
                <c:pt idx="9">
                  <c:v>150</c:v>
                </c:pt>
                <c:pt idx="10">
                  <c:v>150</c:v>
                </c:pt>
                <c:pt idx="11">
                  <c:v>150</c:v>
                </c:pt>
              </c:numCache>
            </c:numRef>
          </c:val>
        </c:ser>
        <c:ser>
          <c:idx val="2"/>
          <c:order val="3"/>
          <c:tx>
            <c:strRef>
              <c:f>'USNANA Data'!$A$49</c:f>
              <c:strCache>
                <c:ptCount val="1"/>
                <c:pt idx="0">
                  <c:v>Response outstanding</c:v>
                </c:pt>
              </c:strCache>
            </c:strRef>
          </c:tx>
          <c:spPr>
            <a:solidFill>
              <a:srgbClr val="FF0000"/>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Data'!$B$49:$M$49</c:f>
              <c:numCache>
                <c:ptCount val="12"/>
                <c:pt idx="0">
                  <c:v>200</c:v>
                </c:pt>
                <c:pt idx="1">
                  <c:v>331</c:v>
                </c:pt>
                <c:pt idx="2">
                  <c:v>331</c:v>
                </c:pt>
                <c:pt idx="3">
                  <c:v>331</c:v>
                </c:pt>
                <c:pt idx="4">
                  <c:v>331</c:v>
                </c:pt>
                <c:pt idx="5">
                  <c:v>331</c:v>
                </c:pt>
                <c:pt idx="6">
                  <c:v>331</c:v>
                </c:pt>
                <c:pt idx="7">
                  <c:v>331</c:v>
                </c:pt>
                <c:pt idx="8">
                  <c:v>331</c:v>
                </c:pt>
                <c:pt idx="9">
                  <c:v>331</c:v>
                </c:pt>
                <c:pt idx="10">
                  <c:v>331</c:v>
                </c:pt>
                <c:pt idx="11">
                  <c:v>344</c:v>
                </c:pt>
              </c:numCache>
            </c:numRef>
          </c:val>
        </c:ser>
        <c:overlap val="100"/>
        <c:gapWidth val="80"/>
        <c:axId val="14329957"/>
        <c:axId val="61860750"/>
      </c:barChart>
      <c:catAx>
        <c:axId val="57343723"/>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6331460"/>
        <c:crosses val="autoZero"/>
        <c:auto val="1"/>
        <c:lblOffset val="100"/>
        <c:noMultiLvlLbl val="0"/>
      </c:catAx>
      <c:valAx>
        <c:axId val="4633146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343723"/>
        <c:crossesAt val="1"/>
        <c:crossBetween val="between"/>
        <c:dispUnits/>
      </c:valAx>
      <c:catAx>
        <c:axId val="14329957"/>
        <c:scaling>
          <c:orientation val="minMax"/>
        </c:scaling>
        <c:axPos val="b"/>
        <c:delete val="1"/>
        <c:majorTickMark val="out"/>
        <c:minorTickMark val="none"/>
        <c:tickLblPos val="nextTo"/>
        <c:crossAx val="61860750"/>
        <c:crosses val="autoZero"/>
        <c:auto val="1"/>
        <c:lblOffset val="100"/>
        <c:noMultiLvlLbl val="0"/>
      </c:catAx>
      <c:valAx>
        <c:axId val="61860750"/>
        <c:scaling>
          <c:orientation val="minMax"/>
        </c:scaling>
        <c:axPos val="l"/>
        <c:delete val="1"/>
        <c:majorTickMark val="none"/>
        <c:minorTickMark val="none"/>
        <c:tickLblPos val="none"/>
        <c:crossAx val="14329957"/>
        <c:crosses val="max"/>
        <c:crossBetween val="between"/>
        <c:dispUnits/>
      </c:valAx>
      <c:spPr>
        <a:solidFill>
          <a:srgbClr val="FFFFFF"/>
        </a:solidFill>
        <a:ln w="3175">
          <a:noFill/>
        </a:ln>
      </c:spPr>
    </c:plotArea>
    <c:legend>
      <c:legendPos val="b"/>
      <c:layout>
        <c:manualLayout>
          <c:xMode val="edge"/>
          <c:yMode val="edge"/>
          <c:x val="0.21825"/>
          <c:y val="0.910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USNANA - Overall status</a:t>
            </a:r>
          </a:p>
        </c:rich>
      </c:tx>
      <c:layout/>
      <c:spPr>
        <a:noFill/>
        <a:ln>
          <a:noFill/>
        </a:ln>
      </c:spPr>
    </c:title>
    <c:plotArea>
      <c:layout>
        <c:manualLayout>
          <c:xMode val="edge"/>
          <c:yMode val="edge"/>
          <c:x val="0.10225"/>
          <c:y val="0.1355"/>
          <c:w val="0.82125"/>
          <c:h val="0.75625"/>
        </c:manualLayout>
      </c:layout>
      <c:barChart>
        <c:barDir val="col"/>
        <c:grouping val="stacked"/>
        <c:varyColors val="0"/>
        <c:ser>
          <c:idx val="0"/>
          <c:order val="0"/>
          <c:tx>
            <c:strRef>
              <c:f>'USNANA Data'!$A$10</c:f>
              <c:strCache>
                <c:ptCount val="1"/>
                <c:pt idx="0">
                  <c:v>Outstanding</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Data'!$B$10:$M$10</c:f>
              <c:numCache>
                <c:ptCount val="12"/>
                <c:pt idx="0">
                  <c:v>49470</c:v>
                </c:pt>
                <c:pt idx="1">
                  <c:v>48105</c:v>
                </c:pt>
                <c:pt idx="2">
                  <c:v>44361</c:v>
                </c:pt>
                <c:pt idx="3">
                  <c:v>37967</c:v>
                </c:pt>
                <c:pt idx="4">
                  <c:v>32543</c:v>
                </c:pt>
                <c:pt idx="5">
                  <c:v>26273</c:v>
                </c:pt>
                <c:pt idx="6">
                  <c:v>20202</c:v>
                </c:pt>
                <c:pt idx="7">
                  <c:v>15461</c:v>
                </c:pt>
                <c:pt idx="8">
                  <c:v>10899</c:v>
                </c:pt>
                <c:pt idx="9">
                  <c:v>6369</c:v>
                </c:pt>
                <c:pt idx="10">
                  <c:v>1478</c:v>
                </c:pt>
                <c:pt idx="11">
                  <c:v>0</c:v>
                </c:pt>
              </c:numCache>
            </c:numRef>
          </c:val>
        </c:ser>
        <c:ser>
          <c:idx val="1"/>
          <c:order val="1"/>
          <c:tx>
            <c:strRef>
              <c:f>'USNANA Data'!$A$12</c:f>
              <c:strCache>
                <c:ptCount val="1"/>
                <c:pt idx="0">
                  <c:v>Under investigation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Data'!$B$12:$M$12</c:f>
              <c:numCache>
                <c:ptCount val="12"/>
                <c:pt idx="0">
                  <c:v>52826</c:v>
                </c:pt>
                <c:pt idx="1">
                  <c:v>33017</c:v>
                </c:pt>
                <c:pt idx="2">
                  <c:v>33448</c:v>
                </c:pt>
                <c:pt idx="3">
                  <c:v>34626</c:v>
                </c:pt>
                <c:pt idx="4">
                  <c:v>35190</c:v>
                </c:pt>
                <c:pt idx="5">
                  <c:v>36926</c:v>
                </c:pt>
                <c:pt idx="6">
                  <c:v>37670</c:v>
                </c:pt>
                <c:pt idx="7">
                  <c:v>39313</c:v>
                </c:pt>
                <c:pt idx="8">
                  <c:v>40948</c:v>
                </c:pt>
                <c:pt idx="9">
                  <c:v>42505</c:v>
                </c:pt>
                <c:pt idx="10">
                  <c:v>45023</c:v>
                </c:pt>
                <c:pt idx="11">
                  <c:v>45617</c:v>
                </c:pt>
              </c:numCache>
            </c:numRef>
          </c:val>
        </c:ser>
        <c:ser>
          <c:idx val="2"/>
          <c:order val="2"/>
          <c:tx>
            <c:strRef>
              <c:f>'USNANA Data'!$A$17</c:f>
              <c:strCache>
                <c:ptCount val="1"/>
                <c:pt idx="0">
                  <c:v>Cleared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Data'!$B$17:$M$17</c:f>
              <c:numCache>
                <c:ptCount val="12"/>
                <c:pt idx="0">
                  <c:v>11828</c:v>
                </c:pt>
                <c:pt idx="1">
                  <c:v>33002</c:v>
                </c:pt>
                <c:pt idx="2">
                  <c:v>36315</c:v>
                </c:pt>
                <c:pt idx="3">
                  <c:v>41531</c:v>
                </c:pt>
                <c:pt idx="4">
                  <c:v>46391</c:v>
                </c:pt>
                <c:pt idx="5">
                  <c:v>50925</c:v>
                </c:pt>
                <c:pt idx="6">
                  <c:v>56252</c:v>
                </c:pt>
                <c:pt idx="7">
                  <c:v>59350</c:v>
                </c:pt>
                <c:pt idx="8">
                  <c:v>62277</c:v>
                </c:pt>
                <c:pt idx="9">
                  <c:v>65250</c:v>
                </c:pt>
                <c:pt idx="10">
                  <c:v>67623</c:v>
                </c:pt>
                <c:pt idx="11">
                  <c:v>68507</c:v>
                </c:pt>
              </c:numCache>
            </c:numRef>
          </c:val>
        </c:ser>
        <c:overlap val="100"/>
        <c:axId val="19875839"/>
        <c:axId val="44664824"/>
      </c:barChart>
      <c:lineChart>
        <c:grouping val="standard"/>
        <c:varyColors val="0"/>
        <c:ser>
          <c:idx val="3"/>
          <c:order val="3"/>
          <c:tx>
            <c:strRef>
              <c:f>'USNANA Data'!$A$9</c:f>
              <c:strCache>
                <c:ptCount val="1"/>
                <c:pt idx="0">
                  <c:v>Outstanding target</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'USNANA Data'!$B$9:$M$9</c:f>
              <c:numCache>
                <c:ptCount val="12"/>
                <c:pt idx="0">
                  <c:v>49470</c:v>
                </c:pt>
                <c:pt idx="1">
                  <c:v>42470</c:v>
                </c:pt>
                <c:pt idx="2">
                  <c:v>37470</c:v>
                </c:pt>
                <c:pt idx="3">
                  <c:v>33470</c:v>
                </c:pt>
                <c:pt idx="4">
                  <c:v>29470</c:v>
                </c:pt>
                <c:pt idx="5">
                  <c:v>24220</c:v>
                </c:pt>
                <c:pt idx="6">
                  <c:v>18970</c:v>
                </c:pt>
                <c:pt idx="7">
                  <c:v>13720</c:v>
                </c:pt>
                <c:pt idx="8">
                  <c:v>8470</c:v>
                </c:pt>
                <c:pt idx="9">
                  <c:v>4220</c:v>
                </c:pt>
                <c:pt idx="10">
                  <c:v>1150</c:v>
                </c:pt>
                <c:pt idx="11">
                  <c:v>0</c:v>
                </c:pt>
              </c:numCache>
            </c:numRef>
          </c:val>
          <c:smooth val="0"/>
        </c:ser>
        <c:axId val="66439097"/>
        <c:axId val="61080962"/>
      </c:lineChart>
      <c:catAx>
        <c:axId val="19875839"/>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44664824"/>
        <c:crosses val="autoZero"/>
        <c:auto val="1"/>
        <c:lblOffset val="100"/>
        <c:noMultiLvlLbl val="0"/>
      </c:catAx>
      <c:valAx>
        <c:axId val="44664824"/>
        <c:scaling>
          <c:orientation val="minMax"/>
          <c:max val="120000"/>
          <c:min val="0"/>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55"/>
              <c:y val="-0.00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9875839"/>
        <c:crossesAt val="1"/>
        <c:crossBetween val="between"/>
        <c:dispUnits>
          <c:builtInUnit val="thousands"/>
          <c:dispUnitsLbl>
            <c:layout>
              <c:manualLayout>
                <c:xMode val="edge"/>
                <c:yMode val="edge"/>
                <c:x val="-0.00725"/>
                <c:y val="0.0925"/>
              </c:manualLayout>
            </c:layout>
            <c:spPr>
              <a:noFill/>
              <a:ln>
                <a:noFill/>
              </a:ln>
            </c:spPr>
            <c:txPr>
              <a:bodyPr vert="horz" rot="-5400000"/>
              <a:lstStyle/>
              <a:p>
                <a:pPr>
                  <a:defRPr lang="en-US" cap="none" b="1" u="none" baseline="0">
                    <a:latin typeface="Arial"/>
                    <a:ea typeface="Arial"/>
                    <a:cs typeface="Arial"/>
                  </a:defRPr>
                </a:pPr>
              </a:p>
            </c:txPr>
          </c:dispUnitsLbl>
        </c:dispUnits>
      </c:valAx>
      <c:catAx>
        <c:axId val="66439097"/>
        <c:scaling>
          <c:orientation val="minMax"/>
        </c:scaling>
        <c:axPos val="b"/>
        <c:delete val="1"/>
        <c:majorTickMark val="out"/>
        <c:minorTickMark val="none"/>
        <c:tickLblPos val="nextTo"/>
        <c:crossAx val="61080962"/>
        <c:crosses val="autoZero"/>
        <c:auto val="1"/>
        <c:lblOffset val="100"/>
        <c:noMultiLvlLbl val="0"/>
      </c:catAx>
      <c:valAx>
        <c:axId val="61080962"/>
        <c:scaling>
          <c:orientation val="minMax"/>
          <c:max val="120000"/>
        </c:scaling>
        <c:axPos val="l"/>
        <c:delete val="0"/>
        <c:numFmt formatCode="General" sourceLinked="1"/>
        <c:majorTickMark val="none"/>
        <c:minorTickMark val="none"/>
        <c:tickLblPos val="none"/>
        <c:spPr>
          <a:ln w="3175">
            <a:noFill/>
          </a:ln>
        </c:spPr>
        <c:crossAx val="66439097"/>
        <c:crosses val="max"/>
        <c:crossBetween val="between"/>
        <c:dispUnits/>
      </c:valAx>
      <c:spPr>
        <a:solidFill>
          <a:srgbClr val="FFFFFF"/>
        </a:solidFill>
        <a:ln w="3175">
          <a:noFill/>
        </a:ln>
      </c:spPr>
    </c:plotArea>
    <c:legend>
      <c:legendPos val="b"/>
      <c:layout>
        <c:manualLayout>
          <c:xMode val="edge"/>
          <c:yMode val="edge"/>
          <c:x val="0.1715"/>
          <c:y val="0.927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7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sng" baseline="0">
                <a:latin typeface="Arial"/>
                <a:ea typeface="Arial"/>
                <a:cs typeface="Arial"/>
              </a:rPr>
              <a:t>USNANA - Site Visit Resolution</a:t>
            </a:r>
          </a:p>
        </c:rich>
      </c:tx>
      <c:layout/>
      <c:spPr>
        <a:noFill/>
        <a:ln>
          <a:noFill/>
        </a:ln>
      </c:spPr>
    </c:title>
    <c:plotArea>
      <c:layout>
        <c:manualLayout>
          <c:xMode val="edge"/>
          <c:yMode val="edge"/>
          <c:x val="0.089"/>
          <c:y val="0.13"/>
          <c:w val="0.83825"/>
          <c:h val="0.75775"/>
        </c:manualLayout>
      </c:layout>
      <c:barChart>
        <c:barDir val="col"/>
        <c:grouping val="stacked"/>
        <c:varyColors val="0"/>
        <c:ser>
          <c:idx val="0"/>
          <c:order val="0"/>
          <c:tx>
            <c:strRef>
              <c:f>'USNANA Data'!$A$59</c:f>
              <c:strCache>
                <c:ptCount val="1"/>
                <c:pt idx="0">
                  <c:v>Registered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Data'!$B$59:$M$59</c:f>
              <c:numCache>
                <c:ptCount val="12"/>
                <c:pt idx="1">
                  <c:v>6</c:v>
                </c:pt>
                <c:pt idx="2">
                  <c:v>6</c:v>
                </c:pt>
                <c:pt idx="3">
                  <c:v>6</c:v>
                </c:pt>
                <c:pt idx="4">
                  <c:v>6</c:v>
                </c:pt>
                <c:pt idx="5">
                  <c:v>6</c:v>
                </c:pt>
                <c:pt idx="6">
                  <c:v>6</c:v>
                </c:pt>
                <c:pt idx="7">
                  <c:v>9</c:v>
                </c:pt>
                <c:pt idx="8">
                  <c:v>9</c:v>
                </c:pt>
                <c:pt idx="9">
                  <c:v>10</c:v>
                </c:pt>
                <c:pt idx="10">
                  <c:v>11</c:v>
                </c:pt>
                <c:pt idx="11">
                  <c:v>11</c:v>
                </c:pt>
              </c:numCache>
            </c:numRef>
          </c:val>
        </c:ser>
        <c:ser>
          <c:idx val="1"/>
          <c:order val="1"/>
          <c:tx>
            <c:strRef>
              <c:f>'USNANA Data'!$A$60</c:f>
              <c:strCache>
                <c:ptCount val="1"/>
                <c:pt idx="0">
                  <c:v>Set to EX</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Data'!$B$60:$M$60</c:f>
              <c:numCache>
                <c:ptCount val="12"/>
                <c:pt idx="1">
                  <c:v>69</c:v>
                </c:pt>
                <c:pt idx="2">
                  <c:v>69</c:v>
                </c:pt>
                <c:pt idx="3">
                  <c:v>69</c:v>
                </c:pt>
                <c:pt idx="4">
                  <c:v>69</c:v>
                </c:pt>
                <c:pt idx="5">
                  <c:v>69</c:v>
                </c:pt>
                <c:pt idx="6">
                  <c:v>69</c:v>
                </c:pt>
                <c:pt idx="7">
                  <c:v>69</c:v>
                </c:pt>
                <c:pt idx="8">
                  <c:v>69</c:v>
                </c:pt>
                <c:pt idx="9">
                  <c:v>69</c:v>
                </c:pt>
                <c:pt idx="10">
                  <c:v>69</c:v>
                </c:pt>
                <c:pt idx="11">
                  <c:v>69</c:v>
                </c:pt>
              </c:numCache>
            </c:numRef>
          </c:val>
        </c:ser>
        <c:ser>
          <c:idx val="2"/>
          <c:order val="2"/>
          <c:tx>
            <c:strRef>
              <c:f>'USNANA Data'!$A$61</c:f>
              <c:strCache>
                <c:ptCount val="1"/>
                <c:pt idx="0">
                  <c:v>Legitimately Unregistered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Data'!$B$61:$M$61</c:f>
              <c:numCache>
                <c:ptCount val="12"/>
                <c:pt idx="1">
                  <c:v>75</c:v>
                </c:pt>
                <c:pt idx="2">
                  <c:v>75</c:v>
                </c:pt>
                <c:pt idx="3">
                  <c:v>75</c:v>
                </c:pt>
                <c:pt idx="4">
                  <c:v>75</c:v>
                </c:pt>
                <c:pt idx="5">
                  <c:v>75</c:v>
                </c:pt>
                <c:pt idx="6">
                  <c:v>75</c:v>
                </c:pt>
                <c:pt idx="7">
                  <c:v>72</c:v>
                </c:pt>
                <c:pt idx="8">
                  <c:v>72</c:v>
                </c:pt>
                <c:pt idx="9">
                  <c:v>71</c:v>
                </c:pt>
                <c:pt idx="10">
                  <c:v>70</c:v>
                </c:pt>
                <c:pt idx="11">
                  <c:v>70</c:v>
                </c:pt>
              </c:numCache>
            </c:numRef>
          </c:val>
        </c:ser>
        <c:ser>
          <c:idx val="3"/>
          <c:order val="3"/>
          <c:tx>
            <c:strRef>
              <c:f>'USNANA Data'!$A$62</c:f>
              <c:strCache>
                <c:ptCount val="1"/>
                <c:pt idx="0">
                  <c:v>Eu has contract with supplier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Data'!$B$62:$M$62</c:f>
              <c:numCache>
                <c:ptCount val="12"/>
                <c:pt idx="1">
                  <c:v>1</c:v>
                </c:pt>
                <c:pt idx="2">
                  <c:v>1</c:v>
                </c:pt>
                <c:pt idx="3">
                  <c:v>1</c:v>
                </c:pt>
                <c:pt idx="4">
                  <c:v>1</c:v>
                </c:pt>
                <c:pt idx="5">
                  <c:v>1</c:v>
                </c:pt>
                <c:pt idx="6">
                  <c:v>1</c:v>
                </c:pt>
                <c:pt idx="7">
                  <c:v>1</c:v>
                </c:pt>
                <c:pt idx="8">
                  <c:v>1</c:v>
                </c:pt>
                <c:pt idx="9">
                  <c:v>1</c:v>
                </c:pt>
                <c:pt idx="10">
                  <c:v>1</c:v>
                </c:pt>
                <c:pt idx="11">
                  <c:v>1</c:v>
                </c:pt>
              </c:numCache>
            </c:numRef>
          </c:val>
        </c:ser>
        <c:ser>
          <c:idx val="4"/>
          <c:order val="4"/>
          <c:tx>
            <c:strRef>
              <c:f>'USNANA Data'!$A$63</c:f>
              <c:strCache>
                <c:ptCount val="1"/>
                <c:pt idx="0">
                  <c:v>Live supply and burning Gas</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Data'!$B$63:$M$63</c:f>
              <c:numCache>
                <c:ptCount val="12"/>
                <c:pt idx="1">
                  <c:v>8</c:v>
                </c:pt>
                <c:pt idx="2">
                  <c:v>8</c:v>
                </c:pt>
                <c:pt idx="3">
                  <c:v>8</c:v>
                </c:pt>
                <c:pt idx="4">
                  <c:v>8</c:v>
                </c:pt>
                <c:pt idx="5">
                  <c:v>8</c:v>
                </c:pt>
                <c:pt idx="6">
                  <c:v>8</c:v>
                </c:pt>
                <c:pt idx="7">
                  <c:v>8</c:v>
                </c:pt>
                <c:pt idx="8">
                  <c:v>8</c:v>
                </c:pt>
                <c:pt idx="9">
                  <c:v>8</c:v>
                </c:pt>
                <c:pt idx="10">
                  <c:v>8</c:v>
                </c:pt>
                <c:pt idx="11">
                  <c:v>8</c:v>
                </c:pt>
              </c:numCache>
            </c:numRef>
          </c:val>
        </c:ser>
        <c:ser>
          <c:idx val="5"/>
          <c:order val="5"/>
          <c:tx>
            <c:strRef>
              <c:f>'USNANA Data'!$A$64</c:f>
              <c:strCache>
                <c:ptCount val="1"/>
                <c:pt idx="0">
                  <c:v>No Access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'USNANA Data'!$B$8:$M$8</c:f>
              <c:strCache>
                <c:ptCount val="12"/>
                <c:pt idx="0">
                  <c:v>Nov</c:v>
                </c:pt>
                <c:pt idx="1">
                  <c:v>Dec</c:v>
                </c:pt>
                <c:pt idx="2">
                  <c:v>Jan</c:v>
                </c:pt>
                <c:pt idx="3">
                  <c:v>Feb</c:v>
                </c:pt>
                <c:pt idx="4">
                  <c:v>Mar</c:v>
                </c:pt>
                <c:pt idx="5">
                  <c:v>Apr</c:v>
                </c:pt>
                <c:pt idx="6">
                  <c:v>May</c:v>
                </c:pt>
                <c:pt idx="7">
                  <c:v>Jun</c:v>
                </c:pt>
                <c:pt idx="8">
                  <c:v>Jul</c:v>
                </c:pt>
                <c:pt idx="9">
                  <c:v>Aug</c:v>
                </c:pt>
                <c:pt idx="10">
                  <c:v>Sep</c:v>
                </c:pt>
                <c:pt idx="11">
                  <c:v>Oct</c:v>
                </c:pt>
              </c:strCache>
            </c:strRef>
          </c:cat>
          <c:val>
            <c:numRef>
              <c:f>'USNANA Data'!$B$64:$M$64</c:f>
              <c:numCache>
                <c:ptCount val="12"/>
                <c:pt idx="1">
                  <c:v>4</c:v>
                </c:pt>
                <c:pt idx="2">
                  <c:v>4</c:v>
                </c:pt>
                <c:pt idx="3">
                  <c:v>4</c:v>
                </c:pt>
                <c:pt idx="4">
                  <c:v>4</c:v>
                </c:pt>
                <c:pt idx="5">
                  <c:v>4</c:v>
                </c:pt>
                <c:pt idx="6">
                  <c:v>4</c:v>
                </c:pt>
                <c:pt idx="7">
                  <c:v>4</c:v>
                </c:pt>
                <c:pt idx="8">
                  <c:v>4</c:v>
                </c:pt>
                <c:pt idx="9">
                  <c:v>4</c:v>
                </c:pt>
                <c:pt idx="10">
                  <c:v>4</c:v>
                </c:pt>
                <c:pt idx="11">
                  <c:v>4</c:v>
                </c:pt>
              </c:numCache>
            </c:numRef>
          </c:val>
        </c:ser>
        <c:overlap val="100"/>
        <c:gapWidth val="130"/>
        <c:axId val="12857747"/>
        <c:axId val="48610860"/>
      </c:barChart>
      <c:catAx>
        <c:axId val="12857747"/>
        <c:scaling>
          <c:orientation val="minMax"/>
        </c:scaling>
        <c:axPos val="b"/>
        <c:delete val="0"/>
        <c:numFmt formatCode="General" sourceLinked="1"/>
        <c:majorTickMark val="out"/>
        <c:minorTickMark val="none"/>
        <c:tickLblPos val="nextTo"/>
        <c:txPr>
          <a:bodyPr vert="horz" rot="0"/>
          <a:lstStyle/>
          <a:p>
            <a:pPr>
              <a:defRPr lang="en-US" cap="none" sz="875" b="0" i="0" u="none" baseline="0">
                <a:latin typeface="Arial"/>
                <a:ea typeface="Arial"/>
                <a:cs typeface="Arial"/>
              </a:defRPr>
            </a:pPr>
          </a:p>
        </c:txPr>
        <c:crossAx val="48610860"/>
        <c:crosses val="autoZero"/>
        <c:auto val="1"/>
        <c:lblOffset val="100"/>
        <c:noMultiLvlLbl val="0"/>
      </c:catAx>
      <c:valAx>
        <c:axId val="48610860"/>
        <c:scaling>
          <c:orientation val="minMax"/>
        </c:scaling>
        <c:axPos val="l"/>
        <c:title>
          <c:tx>
            <c:rich>
              <a:bodyPr vert="horz" rot="-5400000" anchor="ctr"/>
              <a:lstStyle/>
              <a:p>
                <a:pPr algn="ctr">
                  <a:defRPr/>
                </a:pPr>
                <a:r>
                  <a:rPr lang="en-US" cap="none" sz="900" b="1" i="0" u="none" baseline="0">
                    <a:latin typeface="Arial"/>
                    <a:ea typeface="Arial"/>
                    <a:cs typeface="Arial"/>
                  </a:rPr>
                  <a:t>Volume</a:t>
                </a:r>
              </a:p>
            </c:rich>
          </c:tx>
          <c:layout>
            <c:manualLayout>
              <c:xMode val="factor"/>
              <c:yMode val="factor"/>
              <c:x val="-0.0177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2857747"/>
        <c:crossesAt val="1"/>
        <c:crossBetween val="between"/>
        <c:dispUnits/>
      </c:valAx>
      <c:spPr>
        <a:solidFill>
          <a:srgbClr val="FFFFFF"/>
        </a:solidFill>
        <a:ln w="3175">
          <a:noFill/>
        </a:ln>
      </c:spPr>
    </c:plotArea>
    <c:legend>
      <c:legendPos val="b"/>
      <c:layout>
        <c:manualLayout>
          <c:xMode val="edge"/>
          <c:yMode val="edge"/>
          <c:x val="0"/>
          <c:y val="0.9175"/>
          <c:w val="1"/>
          <c:h val="0.072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Centrica Staff Trained in SAP</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4844557"/>
        <c:axId val="45165558"/>
      </c:lineChart>
      <c:catAx>
        <c:axId val="34844557"/>
        <c:scaling>
          <c:orientation val="minMax"/>
        </c:scaling>
        <c:axPos val="b"/>
        <c:delete val="0"/>
        <c:numFmt formatCode="General" sourceLinked="1"/>
        <c:majorTickMark val="out"/>
        <c:minorTickMark val="none"/>
        <c:tickLblPos val="nextTo"/>
        <c:crossAx val="45165558"/>
        <c:crosses val="autoZero"/>
        <c:auto val="1"/>
        <c:lblOffset val="100"/>
        <c:noMultiLvlLbl val="0"/>
      </c:catAx>
      <c:valAx>
        <c:axId val="4516555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4844557"/>
        <c:crossesAt val="1"/>
        <c:crossBetween val="between"/>
        <c:dispUnits/>
      </c:valAx>
      <c:spPr>
        <a:noFill/>
        <a:ln w="12700">
          <a:solidFill>
            <a:srgbClr val="808080"/>
          </a:solidFill>
        </a:ln>
      </c:spPr>
    </c:plotArea>
    <c:legend>
      <c:legendPos val="r"/>
      <c:layout/>
      <c:overlay val="0"/>
      <c:txPr>
        <a:bodyPr vert="horz" rot="0"/>
        <a:lstStyle/>
        <a:p>
          <a:pPr>
            <a:defRPr lang="en-US" cap="none" sz="155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Number of SR's per Role Profile</a:t>
            </a:r>
          </a:p>
        </c:rich>
      </c:tx>
      <c:layout/>
      <c:spPr>
        <a:noFill/>
        <a:ln>
          <a:noFill/>
        </a:ln>
      </c:spPr>
    </c:title>
    <c:plotArea>
      <c:layout/>
      <c:barChart>
        <c:barDir val="col"/>
        <c:grouping val="stacked"/>
        <c:varyColors val="0"/>
        <c:ser>
          <c:idx val="0"/>
          <c:order val="0"/>
          <c:tx>
            <c:v>Customer Liaison</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1"/>
          <c:order val="1"/>
          <c:tx>
            <c:v>Elec Prepayment Customer Management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2"/>
          <c:order val="2"/>
          <c:tx>
            <c:v>Energy Customer Payment Schemes</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2">
                <c:v>1</c:v>
              </c:pt>
            </c:numLit>
          </c:val>
        </c:ser>
        <c:ser>
          <c:idx val="3"/>
          <c:order val="3"/>
          <c:tx>
            <c:v>GECSA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4"/>
          <c:order val="4"/>
          <c:tx>
            <c:v>GECSA with Prepayment Electricity Pos 2</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1">
                <c:v>1</c:v>
              </c:pt>
            </c:numLit>
          </c:val>
        </c:ser>
        <c:ser>
          <c:idx val="5"/>
          <c:order val="5"/>
          <c:tx>
            <c:v>(blank)</c:v>
          </c:tx>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Open
24/06/2005</c:v>
              </c:pt>
              <c:pt idx="1">
                <c:v>Closed
27/06/2005</c:v>
              </c:pt>
              <c:pt idx="2">
                <c:v>Open
</c:v>
              </c:pt>
              <c:pt idx="3">
                <c:v>Closed
28/06/2005</c:v>
              </c:pt>
              <c:pt idx="4">
                <c:v>Open
</c:v>
              </c:pt>
            </c:strLit>
          </c:cat>
          <c:val>
            <c:numLit>
              <c:ptCount val="5"/>
              <c:pt idx="0">
                <c:v>2</c:v>
              </c:pt>
              <c:pt idx="1">
                <c:v>102</c:v>
              </c:pt>
              <c:pt idx="2">
                <c:v>30</c:v>
              </c:pt>
              <c:pt idx="3">
                <c:v>32</c:v>
              </c:pt>
              <c:pt idx="4">
                <c:v>21</c:v>
              </c:pt>
            </c:numLit>
          </c:val>
        </c:ser>
        <c:overlap val="100"/>
        <c:axId val="3836839"/>
        <c:axId val="34531552"/>
      </c:barChart>
      <c:catAx>
        <c:axId val="3836839"/>
        <c:scaling>
          <c:orientation val="minMax"/>
        </c:scaling>
        <c:axPos val="b"/>
        <c:delete val="0"/>
        <c:numFmt formatCode="General" sourceLinked="1"/>
        <c:majorTickMark val="out"/>
        <c:minorTickMark val="none"/>
        <c:tickLblPos val="nextTo"/>
        <c:crossAx val="34531552"/>
        <c:crosses val="autoZero"/>
        <c:auto val="1"/>
        <c:lblOffset val="100"/>
        <c:noMultiLvlLbl val="0"/>
      </c:catAx>
      <c:valAx>
        <c:axId val="3453155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36839"/>
        <c:crossesAt val="1"/>
        <c:crossBetween val="between"/>
        <c:dispUnits/>
      </c:valAx>
      <c:spPr>
        <a:noFill/>
        <a:ln w="12700">
          <a:solidFill>
            <a:srgbClr val="808080"/>
          </a:solidFill>
        </a:ln>
      </c:spPr>
    </c:plotArea>
    <c:legend>
      <c:legendPos val="b"/>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61185453"/>
        <c:axId val="13798166"/>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7074631"/>
        <c:axId val="43909632"/>
      </c:lineChart>
      <c:catAx>
        <c:axId val="61185453"/>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3798166"/>
        <c:crosses val="autoZero"/>
        <c:auto val="1"/>
        <c:lblOffset val="100"/>
        <c:noMultiLvlLbl val="0"/>
      </c:catAx>
      <c:valAx>
        <c:axId val="13798166"/>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61185453"/>
        <c:crossesAt val="1"/>
        <c:crossBetween val="between"/>
        <c:dispUnits/>
      </c:valAx>
      <c:catAx>
        <c:axId val="57074631"/>
        <c:scaling>
          <c:orientation val="minMax"/>
        </c:scaling>
        <c:axPos val="b"/>
        <c:delete val="1"/>
        <c:majorTickMark val="in"/>
        <c:minorTickMark val="none"/>
        <c:tickLblPos val="nextTo"/>
        <c:crossAx val="43909632"/>
        <c:crosses val="autoZero"/>
        <c:auto val="1"/>
        <c:lblOffset val="100"/>
        <c:noMultiLvlLbl val="0"/>
      </c:catAx>
      <c:valAx>
        <c:axId val="43909632"/>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7074631"/>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System Availability - Variance from SLA</a:t>
            </a:r>
          </a:p>
        </c:rich>
      </c:tx>
      <c:layout/>
      <c:spPr>
        <a:noFill/>
        <a:ln>
          <a:noFill/>
        </a:ln>
      </c:spPr>
    </c:title>
    <c:plotArea>
      <c:layout/>
      <c:barChart>
        <c:barDir val="col"/>
        <c:grouping val="clustered"/>
        <c:varyColors val="0"/>
        <c:ser>
          <c:idx val="2"/>
          <c:order val="0"/>
          <c:tx>
            <c:v>SAP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0.013197969543147179</c:v>
              </c:pt>
              <c:pt idx="1">
                <c:v>-0.005076142131979695</c:v>
              </c:pt>
              <c:pt idx="2">
                <c:v>-0.015228426395939087</c:v>
              </c:pt>
              <c:pt idx="3">
                <c:v>0.014213197969543205</c:v>
              </c:pt>
              <c:pt idx="4">
                <c:v>0.012182741116751298</c:v>
              </c:pt>
              <c:pt idx="5">
                <c:v>0.014213197969543205</c:v>
              </c:pt>
              <c:pt idx="6">
                <c:v>0.013197969543147179</c:v>
              </c:pt>
              <c:pt idx="7">
                <c:v>0.014213197969543205</c:v>
              </c:pt>
              <c:pt idx="8">
                <c:v>0.015228426395939087</c:v>
              </c:pt>
              <c:pt idx="9">
                <c:v>0.015228426395939087</c:v>
              </c:pt>
            </c:numLit>
          </c:val>
        </c:ser>
        <c:ser>
          <c:idx val="5"/>
          <c:order val="1"/>
          <c:tx>
            <c:v>Siebel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0.01836734693877548</c:v>
              </c:pt>
              <c:pt idx="1">
                <c:v>0.019693877551020478</c:v>
              </c:pt>
              <c:pt idx="2">
                <c:v>-0.00510204081632653</c:v>
              </c:pt>
              <c:pt idx="3">
                <c:v>0.02040816326530612</c:v>
              </c:pt>
              <c:pt idx="4">
                <c:v>0.02040816326530612</c:v>
              </c:pt>
              <c:pt idx="5">
                <c:v>0.019387755102040875</c:v>
              </c:pt>
              <c:pt idx="6">
                <c:v>0.02010204081632652</c:v>
              </c:pt>
              <c:pt idx="7">
                <c:v>0.01836734693877548</c:v>
              </c:pt>
              <c:pt idx="8">
                <c:v>0.017857142857142856</c:v>
              </c:pt>
              <c:pt idx="9">
                <c:v>0.02040816326530612</c:v>
              </c:pt>
            </c:numLit>
          </c:val>
        </c:ser>
        <c:ser>
          <c:idx val="8"/>
          <c:order val="2"/>
          <c:tx>
            <c:v>CTI - Var %</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0.009797979797979786</c:v>
              </c:pt>
              <c:pt idx="1">
                <c:v>0.009898989898989938</c:v>
              </c:pt>
              <c:pt idx="2">
                <c:v>0.009999999999999948</c:v>
              </c:pt>
              <c:pt idx="3">
                <c:v>0.010101010101010102</c:v>
              </c:pt>
              <c:pt idx="4">
                <c:v>0.010101010101010102</c:v>
              </c:pt>
              <c:pt idx="5">
                <c:v>0.010101010101010102</c:v>
              </c:pt>
              <c:pt idx="6">
                <c:v>0.009999999999999948</c:v>
              </c:pt>
              <c:pt idx="7">
                <c:v>0.009797979797979786</c:v>
              </c:pt>
              <c:pt idx="8">
                <c:v>0.009090909090909148</c:v>
              </c:pt>
              <c:pt idx="9">
                <c:v>0.010101010101010102</c:v>
              </c:pt>
            </c:numLit>
          </c:val>
        </c:ser>
        <c:axId val="42348513"/>
        <c:axId val="45592298"/>
      </c:barChart>
      <c:catAx>
        <c:axId val="42348513"/>
        <c:scaling>
          <c:orientation val="minMax"/>
        </c:scaling>
        <c:axPos val="b"/>
        <c:delete val="0"/>
        <c:numFmt formatCode="General" sourceLinked="1"/>
        <c:majorTickMark val="out"/>
        <c:minorTickMark val="none"/>
        <c:tickLblPos val="low"/>
        <c:crossAx val="45592298"/>
        <c:crosses val="autoZero"/>
        <c:auto val="1"/>
        <c:lblOffset val="100"/>
        <c:noMultiLvlLbl val="0"/>
      </c:catAx>
      <c:valAx>
        <c:axId val="45592298"/>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42348513"/>
        <c:crossesAt val="1"/>
        <c:crossBetween val="between"/>
        <c:dispUnits/>
      </c:valAx>
      <c:dTable>
        <c:showHorzBorder val="1"/>
        <c:showVertBorder val="1"/>
        <c:showOutline val="1"/>
        <c:showKeys val="1"/>
      </c:dTable>
      <c:spPr>
        <a:noFill/>
        <a:ln w="12700">
          <a:solidFill>
            <a:srgbClr val="808080"/>
          </a:solidFill>
        </a:ln>
      </c:spPr>
    </c:plotArea>
    <c:legend>
      <c:legendPos val="b"/>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00" b="0" i="0" u="none" baseline="0">
          <a:latin typeface="Arial"/>
          <a:ea typeface="Arial"/>
          <a:cs typeface="Arial"/>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Critical Batch Failure Rate</a:t>
            </a:r>
          </a:p>
        </c:rich>
      </c:tx>
      <c:layout/>
      <c:spPr>
        <a:noFill/>
        <a:ln>
          <a:noFill/>
        </a:ln>
      </c:spPr>
    </c:title>
    <c:plotArea>
      <c:layout/>
      <c:barChart>
        <c:barDir val="col"/>
        <c:grouping val="clustered"/>
        <c:varyColors val="0"/>
        <c:ser>
          <c:idx val="0"/>
          <c:order val="0"/>
          <c:tx>
            <c:v>Critical Failures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4</c:v>
              </c:pt>
              <c:pt idx="3">
                <c:v>3</c:v>
              </c:pt>
              <c:pt idx="4">
                <c:v>2</c:v>
              </c:pt>
              <c:pt idx="5">
                <c:v>3</c:v>
              </c:pt>
              <c:pt idx="6">
                <c:v>2</c:v>
              </c:pt>
              <c:pt idx="7">
                <c:v>3</c:v>
              </c:pt>
              <c:pt idx="8">
                <c:v>3</c:v>
              </c:pt>
              <c:pt idx="9">
                <c:v>4</c:v>
              </c:pt>
              <c:pt idx="10">
                <c:v>3</c:v>
              </c:pt>
              <c:pt idx="11">
                <c:v>3</c:v>
              </c:pt>
            </c:numLit>
          </c:val>
        </c:ser>
        <c:axId val="7677499"/>
        <c:axId val="1988628"/>
      </c:barChart>
      <c:lineChart>
        <c:grouping val="standard"/>
        <c:varyColors val="0"/>
        <c:ser>
          <c:idx val="2"/>
          <c:order val="1"/>
          <c:tx>
            <c:v>Critical Failure rate</c:v>
          </c:tx>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2"/>
              <c:pt idx="2">
                <c:v>0.8</c:v>
              </c:pt>
              <c:pt idx="3">
                <c:v>0.6</c:v>
              </c:pt>
              <c:pt idx="4">
                <c:v>0.4</c:v>
              </c:pt>
              <c:pt idx="5">
                <c:v>0.6</c:v>
              </c:pt>
              <c:pt idx="6">
                <c:v>0.4</c:v>
              </c:pt>
              <c:pt idx="7">
                <c:v>0.6</c:v>
              </c:pt>
              <c:pt idx="8">
                <c:v>0.6</c:v>
              </c:pt>
              <c:pt idx="9">
                <c:v>0.8</c:v>
              </c:pt>
              <c:pt idx="10">
                <c:v>0.6</c:v>
              </c:pt>
              <c:pt idx="11">
                <c:v>0.6</c:v>
              </c:pt>
            </c:numLit>
          </c:val>
          <c:smooth val="0"/>
        </c:ser>
        <c:axId val="17897653"/>
        <c:axId val="26861150"/>
      </c:lineChart>
      <c:catAx>
        <c:axId val="7677499"/>
        <c:scaling>
          <c:orientation val="minMax"/>
        </c:scaling>
        <c:axPos val="b"/>
        <c:delete val="0"/>
        <c:numFmt formatCode="General" sourceLinked="1"/>
        <c:majorTickMark val="out"/>
        <c:minorTickMark val="none"/>
        <c:tickLblPos val="nextTo"/>
        <c:txPr>
          <a:bodyPr vert="horz" rot="-5400000"/>
          <a:lstStyle/>
          <a:p>
            <a:pPr>
              <a:defRPr lang="en-US" cap="none" sz="100" b="0" i="0" u="none" baseline="0">
                <a:latin typeface="Arial"/>
                <a:ea typeface="Arial"/>
                <a:cs typeface="Arial"/>
              </a:defRPr>
            </a:pPr>
          </a:p>
        </c:txPr>
        <c:crossAx val="1988628"/>
        <c:crosses val="autoZero"/>
        <c:auto val="1"/>
        <c:lblOffset val="100"/>
        <c:noMultiLvlLbl val="0"/>
      </c:catAx>
      <c:valAx>
        <c:axId val="1988628"/>
        <c:scaling>
          <c:orientation val="minMax"/>
          <c:max val="4.5"/>
        </c:scaling>
        <c:axPos val="l"/>
        <c:title>
          <c:tx>
            <c:rich>
              <a:bodyPr vert="horz" rot="-5400000" anchor="ctr"/>
              <a:lstStyle/>
              <a:p>
                <a:pPr algn="ctr">
                  <a:defRPr/>
                </a:pPr>
                <a:r>
                  <a:rPr lang="en-US" cap="none" sz="100" b="1" i="0" u="none" baseline="0">
                    <a:latin typeface="Arial"/>
                    <a:ea typeface="Arial"/>
                    <a:cs typeface="Arial"/>
                  </a:rPr>
                  <a:t>Number of Failures</a:t>
                </a:r>
              </a:p>
            </c:rich>
          </c:tx>
          <c:layout/>
          <c:overlay val="0"/>
          <c:spPr>
            <a:noFill/>
            <a:ln>
              <a:noFill/>
            </a:ln>
          </c:spPr>
        </c:title>
        <c:majorGridlines/>
        <c:delete val="0"/>
        <c:numFmt formatCode="General" sourceLinked="1"/>
        <c:majorTickMark val="out"/>
        <c:minorTickMark val="none"/>
        <c:tickLblPos val="nextTo"/>
        <c:crossAx val="7677499"/>
        <c:crossesAt val="1"/>
        <c:crossBetween val="between"/>
        <c:dispUnits/>
      </c:valAx>
      <c:catAx>
        <c:axId val="17897653"/>
        <c:scaling>
          <c:orientation val="minMax"/>
        </c:scaling>
        <c:axPos val="b"/>
        <c:delete val="1"/>
        <c:majorTickMark val="in"/>
        <c:minorTickMark val="none"/>
        <c:tickLblPos val="nextTo"/>
        <c:crossAx val="26861150"/>
        <c:crosses val="autoZero"/>
        <c:auto val="1"/>
        <c:lblOffset val="100"/>
        <c:noMultiLvlLbl val="0"/>
      </c:catAx>
      <c:valAx>
        <c:axId val="26861150"/>
        <c:scaling>
          <c:orientation val="minMax"/>
        </c:scaling>
        <c:axPos val="l"/>
        <c:title>
          <c:tx>
            <c:rich>
              <a:bodyPr vert="horz" rot="-5400000" anchor="ctr"/>
              <a:lstStyle/>
              <a:p>
                <a:pPr algn="ctr">
                  <a:defRPr/>
                </a:pPr>
                <a:r>
                  <a:rPr lang="en-US" cap="none" sz="100" b="1" i="0" u="none" baseline="0">
                    <a:latin typeface="Arial"/>
                    <a:ea typeface="Arial"/>
                    <a:cs typeface="Arial"/>
                  </a:rPr>
                  <a:t>Failure Rate</a:t>
                </a:r>
              </a:p>
            </c:rich>
          </c:tx>
          <c:layout/>
          <c:overlay val="0"/>
          <c:spPr>
            <a:noFill/>
            <a:ln>
              <a:noFill/>
            </a:ln>
          </c:spPr>
        </c:title>
        <c:delete val="0"/>
        <c:numFmt formatCode="0%" sourceLinked="0"/>
        <c:majorTickMark val="in"/>
        <c:minorTickMark val="none"/>
        <c:tickLblPos val="nextTo"/>
        <c:crossAx val="17897653"/>
        <c:crosses val="max"/>
        <c:crossBetween val="between"/>
        <c:dispUnits/>
        <c:majorUnit val="0.2"/>
        <c:minorUnit val="0.2"/>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latin typeface="Arial"/>
                <a:ea typeface="Arial"/>
                <a:cs typeface="Arial"/>
              </a:rPr>
              <a:t>Batch Performance</a:t>
            </a:r>
          </a:p>
        </c:rich>
      </c:tx>
      <c:layout/>
      <c:spPr>
        <a:noFill/>
        <a:ln>
          <a:noFill/>
        </a:ln>
      </c:spPr>
    </c:title>
    <c:plotArea>
      <c:layout/>
      <c:barChart>
        <c:barDir val="col"/>
        <c:grouping val="clustered"/>
        <c:varyColors val="0"/>
        <c:ser>
          <c:idx val="0"/>
          <c:order val="0"/>
          <c:tx>
            <c:v>000 Transactions</c:v>
          </c:tx>
          <c:invertIfNegative val="0"/>
          <c:extLst>
            <c:ext xmlns:c14="http://schemas.microsoft.com/office/drawing/2007/8/2/chart" uri="{6F2FDCE9-48DA-4B69-8628-5D25D57E5C99}">
              <c14:invertSolidFillFmt>
                <c14:spPr>
                  <a:solidFill>
                    <a:srgbClr val="000000"/>
                  </a:solidFill>
                </c14:spPr>
              </c14:invertSolidFillFmt>
            </c:ext>
          </c:extLst>
          <c:cat>
            <c:strLit>
              <c:ptCount val="10"/>
              <c:pt idx="0">
                <c:v>21-Aug-05</c:v>
              </c:pt>
              <c:pt idx="1">
                <c:v>38592</c:v>
              </c:pt>
              <c:pt idx="2">
                <c:v>38599</c:v>
              </c:pt>
              <c:pt idx="3">
                <c:v>38606</c:v>
              </c:pt>
              <c:pt idx="4">
                <c:v>38613</c:v>
              </c:pt>
              <c:pt idx="5">
                <c:v>38620</c:v>
              </c:pt>
              <c:pt idx="6">
                <c:v>38627</c:v>
              </c:pt>
              <c:pt idx="7">
                <c:v>38634</c:v>
              </c:pt>
              <c:pt idx="8">
                <c:v>38641</c:v>
              </c:pt>
              <c:pt idx="9">
                <c:v>38648</c:v>
              </c:pt>
            </c:strLit>
          </c:cat>
          <c:val>
            <c:numLit>
              <c:ptCount val="10"/>
              <c:pt idx="0">
                <c:v>700</c:v>
              </c:pt>
              <c:pt idx="1">
                <c:v>750</c:v>
              </c:pt>
              <c:pt idx="2">
                <c:v>825</c:v>
              </c:pt>
              <c:pt idx="3">
                <c:v>1000</c:v>
              </c:pt>
              <c:pt idx="4">
                <c:v>650</c:v>
              </c:pt>
              <c:pt idx="5">
                <c:v>710</c:v>
              </c:pt>
              <c:pt idx="6">
                <c:v>900</c:v>
              </c:pt>
              <c:pt idx="7">
                <c:v>1200</c:v>
              </c:pt>
              <c:pt idx="8">
                <c:v>650</c:v>
              </c:pt>
              <c:pt idx="9">
                <c:v>670</c:v>
              </c:pt>
            </c:numLit>
          </c:val>
        </c:ser>
        <c:axId val="40423759"/>
        <c:axId val="28269512"/>
      </c:barChart>
      <c:lineChart>
        <c:grouping val="standard"/>
        <c:varyColors val="0"/>
        <c:ser>
          <c:idx val="1"/>
          <c:order val="1"/>
          <c:tx>
            <c:v>Hours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Lit>
              <c:ptCount val="10"/>
              <c:pt idx="0">
                <c:v>35</c:v>
              </c:pt>
              <c:pt idx="1">
                <c:v>35</c:v>
              </c:pt>
              <c:pt idx="2">
                <c:v>37</c:v>
              </c:pt>
              <c:pt idx="3">
                <c:v>40</c:v>
              </c:pt>
              <c:pt idx="4">
                <c:v>32</c:v>
              </c:pt>
              <c:pt idx="5">
                <c:v>35</c:v>
              </c:pt>
              <c:pt idx="6">
                <c:v>38</c:v>
              </c:pt>
              <c:pt idx="7">
                <c:v>44</c:v>
              </c:pt>
              <c:pt idx="8">
                <c:v>33</c:v>
              </c:pt>
              <c:pt idx="9">
                <c:v>34</c:v>
              </c:pt>
            </c:numLit>
          </c:val>
          <c:smooth val="0"/>
        </c:ser>
        <c:axId val="53099017"/>
        <c:axId val="8129106"/>
      </c:lineChart>
      <c:catAx>
        <c:axId val="40423759"/>
        <c:scaling>
          <c:orientation val="minMax"/>
        </c:scaling>
        <c:axPos val="b"/>
        <c:title>
          <c:tx>
            <c:rich>
              <a:bodyPr vert="horz" rot="0" anchor="ctr"/>
              <a:lstStyle/>
              <a:p>
                <a:pPr algn="ctr">
                  <a:defRPr/>
                </a:pPr>
                <a:r>
                  <a:rPr lang="en-US" cap="none" sz="150"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28269512"/>
        <c:crosses val="autoZero"/>
        <c:auto val="1"/>
        <c:lblOffset val="100"/>
        <c:noMultiLvlLbl val="0"/>
      </c:catAx>
      <c:valAx>
        <c:axId val="28269512"/>
        <c:scaling>
          <c:orientation val="minMax"/>
        </c:scaling>
        <c:axPos val="l"/>
        <c:title>
          <c:tx>
            <c:rich>
              <a:bodyPr vert="horz" rot="-5400000" anchor="ctr"/>
              <a:lstStyle/>
              <a:p>
                <a:pPr algn="ctr">
                  <a:defRPr/>
                </a:pPr>
                <a:r>
                  <a:rPr lang="en-US" cap="none" sz="150" b="1" i="0" u="none" baseline="0">
                    <a:latin typeface="Arial"/>
                    <a:ea typeface="Arial"/>
                    <a:cs typeface="Arial"/>
                  </a:rPr>
                  <a:t>Transactions</a:t>
                </a:r>
              </a:p>
            </c:rich>
          </c:tx>
          <c:layout/>
          <c:overlay val="0"/>
          <c:spPr>
            <a:noFill/>
            <a:ln>
              <a:noFill/>
            </a:ln>
          </c:spPr>
        </c:title>
        <c:majorGridlines/>
        <c:delete val="0"/>
        <c:numFmt formatCode="General" sourceLinked="1"/>
        <c:majorTickMark val="out"/>
        <c:minorTickMark val="none"/>
        <c:tickLblPos val="nextTo"/>
        <c:crossAx val="40423759"/>
        <c:crossesAt val="1"/>
        <c:crossBetween val="between"/>
        <c:dispUnits/>
      </c:valAx>
      <c:catAx>
        <c:axId val="53099017"/>
        <c:scaling>
          <c:orientation val="minMax"/>
        </c:scaling>
        <c:axPos val="b"/>
        <c:delete val="1"/>
        <c:majorTickMark val="in"/>
        <c:minorTickMark val="none"/>
        <c:tickLblPos val="nextTo"/>
        <c:crossAx val="8129106"/>
        <c:crosses val="autoZero"/>
        <c:auto val="1"/>
        <c:lblOffset val="100"/>
        <c:noMultiLvlLbl val="0"/>
      </c:catAx>
      <c:valAx>
        <c:axId val="8129106"/>
        <c:scaling>
          <c:orientation val="minMax"/>
        </c:scaling>
        <c:axPos val="l"/>
        <c:title>
          <c:tx>
            <c:rich>
              <a:bodyPr vert="horz" rot="-5400000" anchor="ctr"/>
              <a:lstStyle/>
              <a:p>
                <a:pPr algn="ctr">
                  <a:defRPr/>
                </a:pPr>
                <a:r>
                  <a:rPr lang="en-US" cap="none" sz="150" b="1" i="0" u="none" baseline="0">
                    <a:latin typeface="Arial"/>
                    <a:ea typeface="Arial"/>
                    <a:cs typeface="Arial"/>
                  </a:rPr>
                  <a:t>Hours</a:t>
                </a:r>
              </a:p>
            </c:rich>
          </c:tx>
          <c:layout/>
          <c:overlay val="0"/>
          <c:spPr>
            <a:noFill/>
            <a:ln>
              <a:noFill/>
            </a:ln>
          </c:spPr>
        </c:title>
        <c:delete val="0"/>
        <c:numFmt formatCode="General" sourceLinked="1"/>
        <c:majorTickMark val="in"/>
        <c:minorTickMark val="none"/>
        <c:tickLblPos val="nextTo"/>
        <c:crossAx val="53099017"/>
        <c:crosses val="max"/>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6053091"/>
        <c:axId val="54477820"/>
      </c:barChart>
      <c:catAx>
        <c:axId val="6053091"/>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54477820"/>
        <c:crosses val="autoZero"/>
        <c:auto val="1"/>
        <c:lblOffset val="100"/>
        <c:noMultiLvlLbl val="0"/>
      </c:catAx>
      <c:valAx>
        <c:axId val="54477820"/>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605309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20538333"/>
        <c:axId val="50627270"/>
      </c:barChart>
      <c:catAx>
        <c:axId val="20538333"/>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0627270"/>
        <c:crosses val="autoZero"/>
        <c:auto val="1"/>
        <c:lblOffset val="100"/>
        <c:noMultiLvlLbl val="0"/>
      </c:catAx>
      <c:valAx>
        <c:axId val="50627270"/>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2053833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2992247"/>
        <c:axId val="7168176"/>
      </c:lineChart>
      <c:catAx>
        <c:axId val="52992247"/>
        <c:scaling>
          <c:orientation val="minMax"/>
        </c:scaling>
        <c:axPos val="b"/>
        <c:delete val="0"/>
        <c:numFmt formatCode="General" sourceLinked="1"/>
        <c:majorTickMark val="out"/>
        <c:minorTickMark val="none"/>
        <c:tickLblPos val="nextTo"/>
        <c:crossAx val="7168176"/>
        <c:crosses val="autoZero"/>
        <c:auto val="1"/>
        <c:lblOffset val="100"/>
        <c:noMultiLvlLbl val="0"/>
      </c:catAx>
      <c:valAx>
        <c:axId val="716817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299224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4513585"/>
        <c:axId val="43751354"/>
      </c:lineChart>
      <c:catAx>
        <c:axId val="64513585"/>
        <c:scaling>
          <c:orientation val="minMax"/>
        </c:scaling>
        <c:axPos val="b"/>
        <c:delete val="0"/>
        <c:numFmt formatCode="General" sourceLinked="1"/>
        <c:majorTickMark val="out"/>
        <c:minorTickMark val="none"/>
        <c:tickLblPos val="nextTo"/>
        <c:crossAx val="43751354"/>
        <c:crosses val="autoZero"/>
        <c:auto val="1"/>
        <c:lblOffset val="100"/>
        <c:noMultiLvlLbl val="0"/>
      </c:catAx>
      <c:valAx>
        <c:axId val="4375135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451358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58217867"/>
        <c:axId val="54198756"/>
      </c:lineChart>
      <c:catAx>
        <c:axId val="58217867"/>
        <c:scaling>
          <c:orientation val="minMax"/>
        </c:scaling>
        <c:axPos val="b"/>
        <c:delete val="0"/>
        <c:numFmt formatCode="General" sourceLinked="1"/>
        <c:majorTickMark val="out"/>
        <c:minorTickMark val="none"/>
        <c:tickLblPos val="nextTo"/>
        <c:crossAx val="54198756"/>
        <c:crosses val="autoZero"/>
        <c:auto val="1"/>
        <c:lblOffset val="100"/>
        <c:noMultiLvlLbl val="0"/>
      </c:catAx>
      <c:valAx>
        <c:axId val="54198756"/>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5821786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8026757"/>
        <c:axId val="28023086"/>
      </c:lineChart>
      <c:catAx>
        <c:axId val="18026757"/>
        <c:scaling>
          <c:orientation val="minMax"/>
        </c:scaling>
        <c:axPos val="b"/>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8023086"/>
        <c:crosses val="autoZero"/>
        <c:auto val="1"/>
        <c:lblOffset val="100"/>
        <c:noMultiLvlLbl val="0"/>
      </c:catAx>
      <c:valAx>
        <c:axId val="2802308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802675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50881183"/>
        <c:axId val="55277464"/>
      </c:lineChart>
      <c:catAx>
        <c:axId val="50881183"/>
        <c:scaling>
          <c:orientation val="minMax"/>
        </c:scaling>
        <c:axPos val="b"/>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5277464"/>
        <c:crosses val="autoZero"/>
        <c:auto val="1"/>
        <c:lblOffset val="100"/>
        <c:noMultiLvlLbl val="0"/>
      </c:catAx>
      <c:valAx>
        <c:axId val="55277464"/>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0881183"/>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59642369"/>
        <c:axId val="67019274"/>
      </c:barChart>
      <c:catAx>
        <c:axId val="59642369"/>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5" b="0" i="0" u="none" baseline="0">
                <a:latin typeface="Arial"/>
                <a:ea typeface="Arial"/>
                <a:cs typeface="Arial"/>
              </a:defRPr>
            </a:pPr>
          </a:p>
        </c:txPr>
        <c:crossAx val="67019274"/>
        <c:crosses val="autoZero"/>
        <c:auto val="1"/>
        <c:lblOffset val="100"/>
        <c:noMultiLvlLbl val="0"/>
      </c:catAx>
      <c:valAx>
        <c:axId val="67019274"/>
        <c:scaling>
          <c:orientation val="minMax"/>
        </c:scaling>
        <c:axPos val="l"/>
        <c:title>
          <c:tx>
            <c:rich>
              <a:bodyPr vert="horz" rot="-5400000" anchor="ctr"/>
              <a:lstStyle/>
              <a:p>
                <a:pPr algn="ctr">
                  <a:defRPr/>
                </a:pPr>
                <a:r>
                  <a:rPr lang="en-US" cap="none" sz="125" b="1"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596423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Faults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3</c:v>
              </c:pt>
              <c:pt idx="2">
                <c:v>3</c:v>
              </c:pt>
              <c:pt idx="3">
                <c:v>3</c:v>
              </c:pt>
              <c:pt idx="4">
                <c:v>2</c:v>
              </c:pt>
              <c:pt idx="5">
                <c:v>1</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4</c:v>
              </c:pt>
              <c:pt idx="2">
                <c:v>3</c:v>
              </c:pt>
              <c:pt idx="3">
                <c:v>3</c:v>
              </c:pt>
              <c:pt idx="4">
                <c:v>3</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6</c:v>
              </c:pt>
              <c:pt idx="2">
                <c:v>7</c:v>
              </c:pt>
              <c:pt idx="3">
                <c:v>8</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8</c:v>
              </c:pt>
              <c:pt idx="2">
                <c:v>10</c:v>
              </c:pt>
              <c:pt idx="3">
                <c:v>12</c:v>
              </c:pt>
              <c:pt idx="4">
                <c:v>9</c:v>
              </c:pt>
              <c:pt idx="5">
                <c:v>8</c:v>
              </c:pt>
              <c:pt idx="6">
                <c:v>7</c:v>
              </c:pt>
              <c:pt idx="7">
                <c:v>6</c:v>
              </c:pt>
              <c:pt idx="8">
                <c:v>5</c:v>
              </c:pt>
              <c:pt idx="9">
                <c:v>5</c:v>
              </c:pt>
              <c:pt idx="10">
                <c:v>4</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0</c:v>
              </c:pt>
              <c:pt idx="1">
                <c:v>10</c:v>
              </c:pt>
              <c:pt idx="2">
                <c:v>14</c:v>
              </c:pt>
              <c:pt idx="3">
                <c:v>18</c:v>
              </c:pt>
              <c:pt idx="4">
                <c:v>20</c:v>
              </c:pt>
              <c:pt idx="5">
                <c:v>20</c:v>
              </c:pt>
              <c:pt idx="6">
                <c:v>19</c:v>
              </c:pt>
              <c:pt idx="7">
                <c:v>17</c:v>
              </c:pt>
              <c:pt idx="8">
                <c:v>13</c:v>
              </c:pt>
              <c:pt idx="9">
                <c:v>9</c:v>
              </c:pt>
              <c:pt idx="10">
                <c:v>4</c:v>
              </c:pt>
            </c:numLit>
          </c:val>
        </c:ser>
        <c:overlap val="100"/>
        <c:axId val="27735129"/>
        <c:axId val="48289570"/>
      </c:barChart>
      <c:catAx>
        <c:axId val="27735129"/>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8289570"/>
        <c:crosses val="autoZero"/>
        <c:auto val="1"/>
        <c:lblOffset val="100"/>
        <c:noMultiLvlLbl val="0"/>
      </c:catAx>
      <c:valAx>
        <c:axId val="48289570"/>
        <c:scaling>
          <c:orientation val="minMax"/>
        </c:scaling>
        <c:axPos val="l"/>
        <c:title>
          <c:tx>
            <c:rich>
              <a:bodyPr vert="horz" rot="-5400000" anchor="ctr"/>
              <a:lstStyle/>
              <a:p>
                <a:pPr algn="ctr">
                  <a:defRPr/>
                </a:pPr>
                <a:r>
                  <a:rPr lang="en-US" cap="none" sz="1000" b="0" i="0" u="none" baseline="0">
                    <a:latin typeface="Arial"/>
                    <a:ea typeface="Arial"/>
                    <a:cs typeface="Arial"/>
                  </a:rPr>
                  <a:t>Number of Faults</a:t>
                </a:r>
              </a:p>
            </c:rich>
          </c:tx>
          <c:layout/>
          <c:overlay val="0"/>
          <c:spPr>
            <a:noFill/>
            <a:ln>
              <a:noFill/>
            </a:ln>
          </c:spPr>
        </c:title>
        <c:majorGridlines/>
        <c:delete val="0"/>
        <c:numFmt formatCode="General" sourceLinked="1"/>
        <c:majorTickMark val="out"/>
        <c:minorTickMark val="none"/>
        <c:tickLblPos val="nextTo"/>
        <c:crossAx val="2773512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31952947"/>
        <c:axId val="19141068"/>
      </c:barChart>
      <c:catAx>
        <c:axId val="31952947"/>
        <c:scaling>
          <c:orientation val="minMax"/>
        </c:scaling>
        <c:axPos val="b"/>
        <c:title>
          <c:tx>
            <c:rich>
              <a:bodyPr vert="horz" rot="0" anchor="ctr"/>
              <a:lstStyle/>
              <a:p>
                <a:pPr algn="ctr">
                  <a:defRPr/>
                </a:pPr>
                <a:r>
                  <a:rPr lang="en-US" cap="none" sz="10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19141068"/>
        <c:crosses val="autoZero"/>
        <c:auto val="1"/>
        <c:lblOffset val="100"/>
        <c:noMultiLvlLbl val="0"/>
      </c:catAx>
      <c:valAx>
        <c:axId val="19141068"/>
        <c:scaling>
          <c:orientation val="minMax"/>
        </c:scaling>
        <c:axPos val="l"/>
        <c:title>
          <c:tx>
            <c:rich>
              <a:bodyPr vert="horz" rot="-5400000" anchor="ctr"/>
              <a:lstStyle/>
              <a:p>
                <a:pPr algn="ctr">
                  <a:defRPr/>
                </a:pPr>
                <a:r>
                  <a:rPr lang="en-US" cap="none" sz="1000" b="0"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3195294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38051885"/>
        <c:axId val="6922646"/>
      </c:lineChart>
      <c:catAx>
        <c:axId val="38051885"/>
        <c:scaling>
          <c:orientation val="minMax"/>
        </c:scaling>
        <c:axPos val="b"/>
        <c:delete val="0"/>
        <c:numFmt formatCode="General" sourceLinked="1"/>
        <c:majorTickMark val="out"/>
        <c:minorTickMark val="none"/>
        <c:tickLblPos val="nextTo"/>
        <c:crossAx val="6922646"/>
        <c:crosses val="autoZero"/>
        <c:auto val="1"/>
        <c:lblOffset val="100"/>
        <c:noMultiLvlLbl val="0"/>
      </c:catAx>
      <c:valAx>
        <c:axId val="692264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3805188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62303815"/>
        <c:axId val="23863424"/>
      </c:lineChart>
      <c:catAx>
        <c:axId val="62303815"/>
        <c:scaling>
          <c:orientation val="minMax"/>
        </c:scaling>
        <c:axPos val="b"/>
        <c:delete val="0"/>
        <c:numFmt formatCode="General" sourceLinked="1"/>
        <c:majorTickMark val="out"/>
        <c:minorTickMark val="none"/>
        <c:tickLblPos val="nextTo"/>
        <c:crossAx val="23863424"/>
        <c:crosses val="autoZero"/>
        <c:auto val="1"/>
        <c:lblOffset val="100"/>
        <c:noMultiLvlLbl val="0"/>
      </c:catAx>
      <c:valAx>
        <c:axId val="23863424"/>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6230381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Withdrawals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3444225"/>
        <c:axId val="53889162"/>
      </c:lineChart>
      <c:catAx>
        <c:axId val="13444225"/>
        <c:scaling>
          <c:orientation val="minMax"/>
        </c:scaling>
        <c:axPos val="b"/>
        <c:delete val="0"/>
        <c:numFmt formatCode="General" sourceLinked="1"/>
        <c:majorTickMark val="out"/>
        <c:minorTickMark val="none"/>
        <c:tickLblPos val="nextTo"/>
        <c:crossAx val="53889162"/>
        <c:crosses val="autoZero"/>
        <c:auto val="1"/>
        <c:lblOffset val="100"/>
        <c:noMultiLvlLbl val="0"/>
      </c:catAx>
      <c:valAx>
        <c:axId val="53889162"/>
        <c:scaling>
          <c:orientation val="minMax"/>
          <c:max val="2700"/>
          <c:min val="1000"/>
        </c:scaling>
        <c:axPos val="l"/>
        <c:majorGridlines>
          <c:spPr>
            <a:ln w="3175">
              <a:solidFill>
                <a:srgbClr val="C0C0C0"/>
              </a:solidFill>
            </a:ln>
          </c:spPr>
        </c:majorGridlines>
        <c:delete val="0"/>
        <c:numFmt formatCode="General" sourceLinked="1"/>
        <c:majorTickMark val="out"/>
        <c:minorTickMark val="none"/>
        <c:tickLblPos val="nextTo"/>
        <c:crossAx val="1344422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Employee Engagement</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5240411"/>
        <c:axId val="2945972"/>
      </c:lineChart>
      <c:catAx>
        <c:axId val="15240411"/>
        <c:scaling>
          <c:orientation val="minMax"/>
        </c:scaling>
        <c:axPos val="b"/>
        <c:delete val="0"/>
        <c:numFmt formatCode="General" sourceLinked="1"/>
        <c:majorTickMark val="out"/>
        <c:minorTickMark val="none"/>
        <c:tickLblPos val="nextTo"/>
        <c:crossAx val="2945972"/>
        <c:crosses val="autoZero"/>
        <c:auto val="1"/>
        <c:lblOffset val="100"/>
        <c:noMultiLvlLbl val="0"/>
      </c:catAx>
      <c:valAx>
        <c:axId val="2945972"/>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5240411"/>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Work Items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26513749"/>
        <c:axId val="37297150"/>
      </c:lineChart>
      <c:catAx>
        <c:axId val="26513749"/>
        <c:scaling>
          <c:orientation val="minMax"/>
        </c:scaling>
        <c:axPos val="b"/>
        <c:delete val="0"/>
        <c:numFmt formatCode="General" sourceLinked="1"/>
        <c:majorTickMark val="out"/>
        <c:minorTickMark val="none"/>
        <c:tickLblPos val="nextTo"/>
        <c:crossAx val="37297150"/>
        <c:crosses val="autoZero"/>
        <c:auto val="1"/>
        <c:lblOffset val="100"/>
        <c:noMultiLvlLbl val="0"/>
      </c:catAx>
      <c:valAx>
        <c:axId val="3729715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26513749"/>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1)
(General Enquiries)</a:t>
            </a:r>
          </a:p>
        </c:rich>
      </c:tx>
      <c:layout/>
      <c:spPr>
        <a:noFill/>
        <a:ln>
          <a:noFill/>
        </a:ln>
      </c:spPr>
    </c:title>
    <c:plotArea>
      <c:layout/>
      <c:barChart>
        <c:barDir val="col"/>
        <c:grouping val="clustered"/>
        <c:varyColors val="0"/>
        <c:ser>
          <c:idx val="3"/>
          <c:order val="3"/>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#REF!</c:f>
              <c:numCache>
                <c:ptCount val="1"/>
                <c:pt idx="0">
                  <c:v>1</c:v>
                </c:pt>
              </c:numCache>
            </c:numRef>
          </c:val>
        </c:ser>
        <c:overlap val="100"/>
        <c:gapWidth val="50"/>
        <c:axId val="130031"/>
        <c:axId val="1170280"/>
      </c:barChar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CC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10532521"/>
        <c:axId val="27683826"/>
      </c:lineChart>
      <c:catAx>
        <c:axId val="10532521"/>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27683826"/>
        <c:crosses val="autoZero"/>
        <c:auto val="0"/>
        <c:lblOffset val="100"/>
        <c:noMultiLvlLbl val="0"/>
      </c:catAx>
      <c:valAx>
        <c:axId val="27683826"/>
        <c:scaling>
          <c:orientation val="minMax"/>
        </c:scaling>
        <c:axPos val="l"/>
        <c:title>
          <c:tx>
            <c:rich>
              <a:bodyPr vert="horz" rot="-5400000" anchor="ctr"/>
              <a:lstStyle/>
              <a:p>
                <a:pPr algn="ctr">
                  <a:defRPr/>
                </a:pPr>
                <a:r>
                  <a:rPr lang="en-US" cap="none" sz="225" b="0" i="0" u="none" baseline="0">
                    <a:latin typeface="Arial"/>
                    <a:ea typeface="Arial"/>
                    <a:cs typeface="Arial"/>
                  </a:rPr>
                  <a:t>AHT Seconds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0532521"/>
        <c:crossesAt val="1"/>
        <c:crossBetween val="between"/>
        <c:dispUnits/>
        <c:majorUnit val="250"/>
        <c:minorUnit val="250"/>
      </c:valAx>
      <c:catAx>
        <c:axId val="130031"/>
        <c:scaling>
          <c:orientation val="minMax"/>
        </c:scaling>
        <c:axPos val="b"/>
        <c:delete val="1"/>
        <c:majorTickMark val="out"/>
        <c:minorTickMark val="none"/>
        <c:tickLblPos val="nextTo"/>
        <c:crossAx val="1170280"/>
        <c:crosses val="autoZero"/>
        <c:auto val="1"/>
        <c:lblOffset val="100"/>
        <c:noMultiLvlLbl val="0"/>
      </c:catAx>
      <c:valAx>
        <c:axId val="1170280"/>
        <c:scaling>
          <c:orientation val="minMax"/>
          <c:max val="2000"/>
        </c:scaling>
        <c:axPos val="l"/>
        <c:title>
          <c:tx>
            <c:rich>
              <a:bodyPr vert="horz" rot="-5400000" anchor="ctr"/>
              <a:lstStyle/>
              <a:p>
                <a:pPr algn="ctr">
                  <a:defRPr/>
                </a:pPr>
                <a:r>
                  <a:rPr lang="en-US" cap="none" sz="225" b="0" i="0" u="none" baseline="0">
                    <a:latin typeface="Arial"/>
                    <a:ea typeface="Arial"/>
                    <a:cs typeface="Arial"/>
                  </a:rPr>
                  <a:t>Call volumes</a:t>
                </a:r>
              </a:p>
            </c:rich>
          </c:tx>
          <c:layout/>
          <c:overlay val="0"/>
          <c:spPr>
            <a:noFill/>
            <a:ln>
              <a:noFill/>
            </a:ln>
          </c:spPr>
        </c:title>
        <c:delete val="0"/>
        <c:numFmt formatCode="General" sourceLinked="1"/>
        <c:majorTickMark val="out"/>
        <c:minorTickMark val="none"/>
        <c:tickLblPos val="nextTo"/>
        <c:crossAx val="130031"/>
        <c:crosses val="max"/>
        <c:crossBetween val="between"/>
        <c:dispUnits/>
        <c:majorUnit val="1000"/>
      </c:valAx>
      <c:spPr>
        <a:noFill/>
        <a:ln w="12700">
          <a:solidFill>
            <a:srgbClr val="808080"/>
          </a:solidFill>
        </a:ln>
      </c:spPr>
    </c:plotArea>
    <c:legend>
      <c:legendPos val="b"/>
      <c:layout/>
      <c:overlay val="0"/>
      <c:spPr>
        <a:ln w="3175">
          <a:noFill/>
        </a:ln>
      </c:spPr>
      <c:txPr>
        <a:bodyPr vert="horz" rot="0"/>
        <a:lstStyle/>
        <a:p>
          <a:pPr>
            <a:defRPr lang="en-US" cap="none" sz="925"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Average Handle Time (CSD 2)
% Variance from Baseline</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7827843"/>
        <c:axId val="27797404"/>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47827843"/>
        <c:axId val="27797404"/>
      </c:lineChart>
      <c:catAx>
        <c:axId val="47827843"/>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27797404"/>
        <c:crossesAt val="0"/>
        <c:auto val="1"/>
        <c:lblOffset val="100"/>
        <c:noMultiLvlLbl val="0"/>
      </c:catAx>
      <c:valAx>
        <c:axId val="27797404"/>
        <c:scaling>
          <c:orientation val="minMax"/>
          <c:max val="0.3"/>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7827843"/>
        <c:crossesAt val="1"/>
        <c:crossBetween val="between"/>
        <c:dispUnits/>
      </c:valAx>
      <c:spPr>
        <a:noFill/>
        <a:ln w="12700">
          <a:solidFill>
            <a:srgbClr val="808080"/>
          </a:solidFill>
        </a:ln>
      </c:spPr>
    </c:plotArea>
    <c:legend>
      <c:legendPos val="r"/>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High Level Complaints (CSD 3)</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(#REF!,#REF!,#REF!,#REF!,#REF!)</c:f>
              <c:numCache>
                <c:ptCount val="1"/>
                <c:pt idx="0">
                  <c:v>1</c:v>
                </c:pt>
              </c:numCache>
            </c:numRef>
          </c:cat>
          <c:val>
            <c:numRef>
              <c:f>(#REF!,#REF!,#REF!,#REF!,#REF!)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48850045"/>
        <c:axId val="36997222"/>
      </c:barChart>
      <c:catAx>
        <c:axId val="48850045"/>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6997222"/>
        <c:crosses val="autoZero"/>
        <c:auto val="1"/>
        <c:lblOffset val="100"/>
        <c:noMultiLvlLbl val="0"/>
      </c:catAx>
      <c:valAx>
        <c:axId val="36997222"/>
        <c:scaling>
          <c:orientation val="minMax"/>
          <c:max val="0.05"/>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8850045"/>
        <c:crossesAt val="1"/>
        <c:crossBetween val="between"/>
        <c:dispUnits/>
        <c:majorUnit val="0.01"/>
        <c:minorUnit val="0.01"/>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Open Sirs</a:t>
            </a:r>
          </a:p>
        </c:rich>
      </c:tx>
      <c:layout/>
      <c:spPr>
        <a:noFill/>
        <a:ln>
          <a:noFill/>
        </a:ln>
      </c:spPr>
    </c:title>
    <c:plotArea>
      <c:layout/>
      <c:barChart>
        <c:barDir val="col"/>
        <c:grouping val="stacked"/>
        <c:varyColors val="0"/>
        <c:ser>
          <c:idx val="0"/>
          <c:order val="0"/>
          <c:tx>
            <c:v>P1</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1"/>
          <c:order val="1"/>
          <c:tx>
            <c:v>P2</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6</c:v>
              </c:pt>
              <c:pt idx="1">
                <c:v>5</c:v>
              </c:pt>
              <c:pt idx="2">
                <c:v>4</c:v>
              </c:pt>
              <c:pt idx="3">
                <c:v>4</c:v>
              </c:pt>
              <c:pt idx="4">
                <c:v>4</c:v>
              </c:pt>
              <c:pt idx="5">
                <c:v>2</c:v>
              </c:pt>
              <c:pt idx="6">
                <c:v>0</c:v>
              </c:pt>
              <c:pt idx="7">
                <c:v>0</c:v>
              </c:pt>
              <c:pt idx="8">
                <c:v>0</c:v>
              </c:pt>
              <c:pt idx="9">
                <c:v>0</c:v>
              </c:pt>
              <c:pt idx="10">
                <c:v>0</c:v>
              </c:pt>
            </c:numLit>
          </c:val>
        </c:ser>
        <c:ser>
          <c:idx val="2"/>
          <c:order val="2"/>
          <c:tx>
            <c:v>P3</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10</c:v>
              </c:pt>
              <c:pt idx="1">
                <c:v>11</c:v>
              </c:pt>
              <c:pt idx="2">
                <c:v>10</c:v>
              </c:pt>
              <c:pt idx="3">
                <c:v>10</c:v>
              </c:pt>
              <c:pt idx="4">
                <c:v>10</c:v>
              </c:pt>
              <c:pt idx="5">
                <c:v>10</c:v>
              </c:pt>
              <c:pt idx="6">
                <c:v>8</c:v>
              </c:pt>
              <c:pt idx="7">
                <c:v>5</c:v>
              </c:pt>
              <c:pt idx="8">
                <c:v>5</c:v>
              </c:pt>
              <c:pt idx="9">
                <c:v>1</c:v>
              </c:pt>
              <c:pt idx="10">
                <c:v>0</c:v>
              </c:pt>
            </c:numLit>
          </c:val>
        </c:ser>
        <c:ser>
          <c:idx val="3"/>
          <c:order val="3"/>
          <c:tx>
            <c:v>P4</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1"/>
              <c:pt idx="0">
                <c:v>21</c:v>
              </c:pt>
              <c:pt idx="1">
                <c:v>14</c:v>
              </c:pt>
              <c:pt idx="2">
                <c:v>16</c:v>
              </c:pt>
              <c:pt idx="3">
                <c:v>18</c:v>
              </c:pt>
              <c:pt idx="4">
                <c:v>15</c:v>
              </c:pt>
              <c:pt idx="5">
                <c:v>14</c:v>
              </c:pt>
              <c:pt idx="6">
                <c:v>13</c:v>
              </c:pt>
              <c:pt idx="7">
                <c:v>12</c:v>
              </c:pt>
              <c:pt idx="8">
                <c:v>11</c:v>
              </c:pt>
              <c:pt idx="9">
                <c:v>11</c:v>
              </c:pt>
              <c:pt idx="10">
                <c:v>10</c:v>
              </c:pt>
            </c:numLit>
          </c:val>
        </c:ser>
        <c:ser>
          <c:idx val="4"/>
          <c:order val="4"/>
          <c:tx>
            <c:v>P5</c:v>
          </c:tx>
          <c:invertIfNegative val="0"/>
          <c:extLst>
            <c:ext xmlns:c14="http://schemas.microsoft.com/office/drawing/2007/8/2/chart" uri="{6F2FDCE9-48DA-4B69-8628-5D25D57E5C99}">
              <c14:invertSolidFillFmt>
                <c14:spPr>
                  <a:solidFill>
                    <a:srgbClr val="000000"/>
                  </a:solidFill>
                </c14:spPr>
              </c14:invertSolidFillFmt>
            </c:ext>
          </c:extLst>
          <c:cat>
            <c:strLit>
              <c:ptCount val="11"/>
              <c:pt idx="0">
                <c:v>21/08/2005</c:v>
              </c:pt>
              <c:pt idx="1">
                <c:v>38592</c:v>
              </c:pt>
              <c:pt idx="2">
                <c:v>38599</c:v>
              </c:pt>
              <c:pt idx="3">
                <c:v>38606</c:v>
              </c:pt>
              <c:pt idx="4">
                <c:v>38613</c:v>
              </c:pt>
              <c:pt idx="5">
                <c:v>38620</c:v>
              </c:pt>
              <c:pt idx="6">
                <c:v>38627</c:v>
              </c:pt>
              <c:pt idx="7">
                <c:v>38634</c:v>
              </c:pt>
              <c:pt idx="8">
                <c:v>38641</c:v>
              </c:pt>
              <c:pt idx="9">
                <c:v>38648</c:v>
              </c:pt>
              <c:pt idx="10">
                <c:v>38655</c:v>
              </c:pt>
            </c:strLit>
          </c:cat>
          <c:val>
            <c:numLit>
              <c:ptCount val="1"/>
            </c:numLit>
          </c:val>
        </c:ser>
        <c:overlap val="100"/>
        <c:axId val="66302555"/>
        <c:axId val="59852084"/>
      </c:barChart>
      <c:catAx>
        <c:axId val="66302555"/>
        <c:scaling>
          <c:orientation val="minMax"/>
        </c:scaling>
        <c:axPos val="b"/>
        <c:title>
          <c:tx>
            <c:rich>
              <a:bodyPr vert="horz" rot="0" anchor="ctr"/>
              <a:lstStyle/>
              <a:p>
                <a:pPr algn="ctr">
                  <a:defRPr/>
                </a:pPr>
                <a:r>
                  <a:rPr lang="en-US" cap="none" sz="125" b="1"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crossAx val="59852084"/>
        <c:crosses val="autoZero"/>
        <c:auto val="1"/>
        <c:lblOffset val="100"/>
        <c:noMultiLvlLbl val="0"/>
      </c:catAx>
      <c:valAx>
        <c:axId val="59852084"/>
        <c:scaling>
          <c:orientation val="minMax"/>
        </c:scaling>
        <c:axPos val="l"/>
        <c:title>
          <c:tx>
            <c:rich>
              <a:bodyPr vert="horz" rot="-5400000" anchor="ctr"/>
              <a:lstStyle/>
              <a:p>
                <a:pPr algn="ctr">
                  <a:defRPr/>
                </a:pPr>
                <a:r>
                  <a:rPr lang="en-US" cap="none" sz="125" b="1" i="0" u="none" baseline="0">
                    <a:latin typeface="Arial"/>
                    <a:ea typeface="Arial"/>
                    <a:cs typeface="Arial"/>
                  </a:rPr>
                  <a:t>Number of Sirs</a:t>
                </a:r>
              </a:p>
            </c:rich>
          </c:tx>
          <c:layout/>
          <c:overlay val="0"/>
          <c:spPr>
            <a:noFill/>
            <a:ln>
              <a:noFill/>
            </a:ln>
          </c:spPr>
        </c:title>
        <c:majorGridlines/>
        <c:delete val="0"/>
        <c:numFmt formatCode="General" sourceLinked="1"/>
        <c:majorTickMark val="out"/>
        <c:minorTickMark val="none"/>
        <c:tickLblPos val="nextTo"/>
        <c:crossAx val="663025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Sales Conversion (CSD 4)
(General Enquiries)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ser>
          <c:idx val="2"/>
          <c:order val="2"/>
          <c:tx>
            <c:strRef>
              <c:f>#REF!</c:f>
              <c:strCache>
                <c:ptCount val="1"/>
                <c:pt idx="0">
                  <c:v>#REF!</c:v>
                </c:pt>
              </c:strCache>
            </c:strRef>
          </c:tx>
          <c:spPr>
            <a:ln w="25400">
              <a:solidFill>
                <a:srgbClr val="FF99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#REF!</c:f>
              <c:numCache>
                <c:ptCount val="1"/>
                <c:pt idx="0">
                  <c:v>1</c:v>
                </c:pt>
              </c:numCache>
            </c:numRef>
          </c:cat>
          <c:val>
            <c:numRef>
              <c:f>#REF!</c:f>
              <c:numCache>
                <c:ptCount val="1"/>
                <c:pt idx="0">
                  <c:v>1</c:v>
                </c:pt>
              </c:numCache>
            </c:numRef>
          </c:val>
          <c:smooth val="0"/>
        </c:ser>
        <c:marker val="1"/>
        <c:axId val="64539543"/>
        <c:axId val="43984976"/>
      </c:lineChart>
      <c:catAx>
        <c:axId val="64539543"/>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43984976"/>
        <c:crosses val="autoZero"/>
        <c:auto val="0"/>
        <c:lblOffset val="100"/>
        <c:noMultiLvlLbl val="0"/>
      </c:catAx>
      <c:valAx>
        <c:axId val="43984976"/>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4539543"/>
        <c:crossesAt val="1"/>
        <c:crossBetween val="between"/>
        <c:dispUnits/>
        <c:majorUnit val="0.01"/>
      </c:valAx>
      <c:spPr>
        <a:noFill/>
        <a:ln w="12700">
          <a:solidFill>
            <a:srgbClr val="808080"/>
          </a:solid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Deferred Work (CSD 5)
(General Enquiries)</a:t>
            </a:r>
          </a:p>
        </c:rich>
      </c:tx>
      <c:layout/>
      <c:spPr>
        <a:noFill/>
        <a:ln>
          <a:noFill/>
        </a:ln>
      </c:spPr>
    </c:title>
    <c:plotArea>
      <c:layout/>
      <c:lineChart>
        <c:grouping val="standard"/>
        <c:varyColors val="0"/>
        <c:ser>
          <c:idx val="1"/>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0"/>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numRef>
              <c:f>#REF!</c:f>
              <c:numCache>
                <c:ptCount val="1"/>
                <c:pt idx="0">
                  <c:v>1</c:v>
                </c:pt>
              </c:numCache>
            </c:numRef>
          </c:cat>
          <c:val>
            <c:numRef>
              <c:f>#REF!</c:f>
              <c:numCache>
                <c:ptCount val="1"/>
                <c:pt idx="0">
                  <c:v>1</c:v>
                </c:pt>
              </c:numCache>
            </c:numRef>
          </c:val>
          <c:smooth val="0"/>
        </c:ser>
        <c:marker val="1"/>
        <c:axId val="60320465"/>
        <c:axId val="6013274"/>
      </c:lineChart>
      <c:catAx>
        <c:axId val="60320465"/>
        <c:scaling>
          <c:orientation val="minMax"/>
        </c:scaling>
        <c:axPos val="b"/>
        <c:delete val="0"/>
        <c:numFmt formatCode="d-mmm-yy" sourceLinked="0"/>
        <c:majorTickMark val="out"/>
        <c:minorTickMark val="none"/>
        <c:tickLblPos val="low"/>
        <c:txPr>
          <a:bodyPr vert="horz" rot="-5340000"/>
          <a:lstStyle/>
          <a:p>
            <a:pPr>
              <a:defRPr lang="en-US" cap="none" sz="200" b="0" i="0" u="none" baseline="0">
                <a:latin typeface="Arial"/>
                <a:ea typeface="Arial"/>
                <a:cs typeface="Arial"/>
              </a:defRPr>
            </a:pPr>
          </a:p>
        </c:txPr>
        <c:crossAx val="6013274"/>
        <c:crosses val="autoZero"/>
        <c:auto val="0"/>
        <c:lblOffset val="100"/>
        <c:noMultiLvlLbl val="0"/>
      </c:catAx>
      <c:valAx>
        <c:axId val="6013274"/>
        <c:scaling>
          <c:orientation val="minMax"/>
          <c:max val="0.1"/>
        </c:scaling>
        <c:axPos val="l"/>
        <c:title>
          <c:tx>
            <c:rich>
              <a:bodyPr vert="horz" rot="-5400000" anchor="ctr"/>
              <a:lstStyle/>
              <a:p>
                <a:pPr algn="ctr">
                  <a:defRPr/>
                </a:pPr>
                <a:r>
                  <a:rPr lang="en-US" cap="none" sz="200" b="0" i="0" u="none" baseline="0">
                    <a:latin typeface="Arial"/>
                    <a:ea typeface="Arial"/>
                    <a:cs typeface="Arial"/>
                  </a:rPr>
                  <a:t>% Deferred Wrk raised</a:t>
                </a:r>
              </a:p>
            </c:rich>
          </c:tx>
          <c:layout/>
          <c:overlay val="0"/>
          <c:spPr>
            <a:noFill/>
            <a:ln>
              <a:noFill/>
            </a:ln>
          </c:spPr>
        </c:title>
        <c:majorGridlines>
          <c:spPr>
            <a:ln w="3175">
              <a:solidFill>
                <a:srgbClr val="C0C0C0"/>
              </a:solidFill>
            </a:ln>
          </c:spPr>
        </c:majorGridlines>
        <c:minorGridlines>
          <c:spPr>
            <a:ln w="3175">
              <a:solidFill>
                <a:srgbClr val="C0C0C0"/>
              </a:solidFill>
            </a:ln>
          </c:spPr>
        </c:min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0320465"/>
        <c:crossesAt val="1"/>
        <c:crossBetween val="between"/>
        <c:dispUnits/>
        <c:majorUnit val="0.05"/>
        <c:minorUnit val="0.05"/>
      </c:valAx>
      <c:spPr>
        <a:noFill/>
        <a:ln w="12700">
          <a:solidFill>
            <a:srgbClr val="808080"/>
          </a:solid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Sales Conversion (CSD 6)
% Variance from Baseline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(#REF!,#REF!,#REF!,#REF!,#REF!)</c:f>
              <c:numCache>
                <c:ptCount val="1"/>
                <c:pt idx="0">
                  <c:v>1</c:v>
                </c:pt>
              </c:numCache>
            </c:numRef>
          </c:cat>
          <c:val>
            <c:numRef>
              <c:f>(#REF!,#REF!,#REF!,#REF!,#REF!)</c:f>
              <c:numCache>
                <c:ptCount val="1"/>
                <c:pt idx="0">
                  <c:v>1</c:v>
                </c:pt>
              </c:numCache>
            </c:numRef>
          </c:val>
        </c:ser>
        <c:axId val="54119467"/>
        <c:axId val="17313156"/>
      </c:barChart>
      <c:lineChart>
        <c:grouping val="standard"/>
        <c:varyColors val="0"/>
        <c:ser>
          <c:idx val="1"/>
          <c:order val="1"/>
          <c:tx>
            <c:strRef>
              <c:f>#REF!</c:f>
              <c:strCache>
                <c:ptCount val="1"/>
                <c:pt idx="0">
                  <c:v>#REF!</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4"/>
            <c:spPr>
              <a:solidFill>
                <a:srgbClr val="FF00FF"/>
              </a:solidFill>
              <a:ln>
                <a:solidFill>
                  <a:srgbClr val="FF00FF"/>
                </a:solidFill>
              </a:ln>
            </c:spPr>
          </c:marker>
          <c:cat>
            <c:numRef>
              <c:f>(#REF!,#REF!,#REF!,#REF!,#REF!)</c:f>
              <c:numCache>
                <c:ptCount val="1"/>
                <c:pt idx="0">
                  <c:v>1</c:v>
                </c:pt>
              </c:numCache>
            </c:numRef>
          </c:cat>
          <c:val>
            <c:numRef>
              <c:f>(#REF!,#REF!,#REF!,#REF!,#REF!)</c:f>
              <c:numCache>
                <c:ptCount val="1"/>
                <c:pt idx="0">
                  <c:v>1</c:v>
                </c:pt>
              </c:numCache>
            </c:numRef>
          </c:val>
          <c:smooth val="0"/>
        </c:ser>
        <c:axId val="54119467"/>
        <c:axId val="17313156"/>
      </c:lineChart>
      <c:catAx>
        <c:axId val="54119467"/>
        <c:scaling>
          <c:orientation val="minMax"/>
        </c:scaling>
        <c:axPos val="b"/>
        <c:delete val="0"/>
        <c:numFmt formatCode="General" sourceLinked="1"/>
        <c:majorTickMark val="out"/>
        <c:minorTickMark val="none"/>
        <c:tickLblPos val="low"/>
        <c:txPr>
          <a:bodyPr vert="horz" rot="0"/>
          <a:lstStyle/>
          <a:p>
            <a:pPr>
              <a:defRPr lang="en-US" cap="none" sz="200" b="0" i="0" u="none" baseline="0">
                <a:latin typeface="Arial"/>
                <a:ea typeface="Arial"/>
                <a:cs typeface="Arial"/>
              </a:defRPr>
            </a:pPr>
          </a:p>
        </c:txPr>
        <c:crossAx val="17313156"/>
        <c:crossesAt val="0"/>
        <c:auto val="1"/>
        <c:lblOffset val="100"/>
        <c:tickLblSkip val="1"/>
        <c:noMultiLvlLbl val="0"/>
      </c:catAx>
      <c:valAx>
        <c:axId val="17313156"/>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4119467"/>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Weekly Billing / Invoice Volumes (CLO 1)
</a:t>
            </a:r>
          </a:p>
        </c:rich>
      </c:tx>
      <c:layout/>
      <c:spPr>
        <a:noFill/>
        <a:ln>
          <a:noFill/>
        </a:ln>
      </c:spPr>
    </c:title>
    <c:plotArea>
      <c:layout/>
      <c:barChart>
        <c:barDir val="col"/>
        <c:grouping val="clustered"/>
        <c:varyColors val="0"/>
        <c:ser>
          <c:idx val="3"/>
          <c:order val="0"/>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3"/>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20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1600677"/>
        <c:axId val="60188366"/>
      </c:barChart>
      <c:catAx>
        <c:axId val="21600677"/>
        <c:scaling>
          <c:orientation val="minMax"/>
        </c:scaling>
        <c:axPos val="b"/>
        <c:delete val="0"/>
        <c:numFmt formatCode="d-mmm-yy" sourceLinked="0"/>
        <c:majorTickMark val="out"/>
        <c:minorTickMark val="none"/>
        <c:tickLblPos val="nextTo"/>
        <c:txPr>
          <a:bodyPr vert="horz" rot="-5340000"/>
          <a:lstStyle/>
          <a:p>
            <a:pPr>
              <a:defRPr lang="en-US" cap="none" sz="200" b="0" i="0" u="none" baseline="0">
                <a:latin typeface="Arial"/>
                <a:ea typeface="Arial"/>
                <a:cs typeface="Arial"/>
              </a:defRPr>
            </a:pPr>
          </a:p>
        </c:txPr>
        <c:crossAx val="60188366"/>
        <c:crosses val="autoZero"/>
        <c:auto val="0"/>
        <c:lblOffset val="100"/>
        <c:tickLblSkip val="1"/>
        <c:noMultiLvlLbl val="0"/>
      </c:catAx>
      <c:valAx>
        <c:axId val="60188366"/>
        <c:scaling>
          <c:orientation val="minMax"/>
          <c:max val="9000"/>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1600677"/>
        <c:crossesAt val="1"/>
        <c:crossBetween val="between"/>
        <c:dispUnits/>
        <c:majorUnit val="100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00" b="1" i="0" u="none" baseline="0">
                <a:latin typeface="Arial"/>
                <a:ea typeface="Arial"/>
                <a:cs typeface="Arial"/>
              </a:rPr>
              <a:t>Withdrawals Volumes (CLO 5)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824383"/>
        <c:axId val="43419448"/>
      </c:barChart>
      <c:catAx>
        <c:axId val="482438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43419448"/>
        <c:crosses val="autoZero"/>
        <c:auto val="0"/>
        <c:lblOffset val="100"/>
        <c:tickLblSkip val="1"/>
        <c:noMultiLvlLbl val="0"/>
      </c:catAx>
      <c:valAx>
        <c:axId val="43419448"/>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crossAx val="4824383"/>
        <c:crossesAt val="1"/>
        <c:crossBetween val="between"/>
        <c:dispUnits/>
        <c:majorUnit val="25"/>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latin typeface="Arial"/>
                <a:ea typeface="Arial"/>
                <a:cs typeface="Arial"/>
              </a:rPr>
              <a:t>Acquisitions Volumes (CLO 3)
</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55230713"/>
        <c:axId val="27314370"/>
      </c:barChart>
      <c:catAx>
        <c:axId val="55230713"/>
        <c:scaling>
          <c:orientation val="minMax"/>
        </c:scaling>
        <c:axPos val="b"/>
        <c:delete val="0"/>
        <c:numFmt formatCode="d-mmm-yy" sourceLinked="0"/>
        <c:majorTickMark val="out"/>
        <c:minorTickMark val="none"/>
        <c:tickLblPos val="nextTo"/>
        <c:txPr>
          <a:bodyPr vert="horz" rot="-5340000"/>
          <a:lstStyle/>
          <a:p>
            <a:pPr>
              <a:defRPr lang="en-US" cap="none" sz="250" b="0" i="0" u="none" baseline="0">
                <a:latin typeface="Arial"/>
                <a:ea typeface="Arial"/>
                <a:cs typeface="Arial"/>
              </a:defRPr>
            </a:pPr>
          </a:p>
        </c:txPr>
        <c:crossAx val="27314370"/>
        <c:crosses val="autoZero"/>
        <c:auto val="0"/>
        <c:lblOffset val="100"/>
        <c:tickLblSkip val="1"/>
        <c:noMultiLvlLbl val="0"/>
      </c:catAx>
      <c:valAx>
        <c:axId val="2731437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55230713"/>
        <c:crossesAt val="1"/>
        <c:crossBetween val="between"/>
        <c:dispUnits/>
        <c:majorUnit val="250"/>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Home Move Volumes (CLO 7)
</a:t>
            </a:r>
          </a:p>
        </c:rich>
      </c:tx>
      <c:layout/>
      <c:spPr>
        <a:noFill/>
        <a:ln>
          <a:noFill/>
        </a:ln>
      </c:spPr>
    </c:title>
    <c:plotArea>
      <c:layout/>
      <c:barChart>
        <c:barDir val="col"/>
        <c:grouping val="clustered"/>
        <c:varyColors val="0"/>
        <c:ser>
          <c:idx val="1"/>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275" b="0" i="0" u="none" baseline="0">
                    <a:latin typeface="Arial"/>
                    <a:ea typeface="Arial"/>
                    <a:cs typeface="Arial"/>
                  </a:defRPr>
                </a:pPr>
              </a:p>
            </c:txPr>
            <c:dLblPos val="inEnd"/>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44502739"/>
        <c:axId val="64980332"/>
      </c:barChart>
      <c:catAx>
        <c:axId val="44502739"/>
        <c:scaling>
          <c:orientation val="minMax"/>
        </c:scaling>
        <c:axPos val="b"/>
        <c:delete val="0"/>
        <c:numFmt formatCode="d-mmm-yy" sourceLinked="0"/>
        <c:majorTickMark val="out"/>
        <c:minorTickMark val="none"/>
        <c:tickLblPos val="nextTo"/>
        <c:txPr>
          <a:bodyPr vert="horz" rot="-5340000"/>
          <a:lstStyle/>
          <a:p>
            <a:pPr>
              <a:defRPr lang="en-US" cap="none" sz="225" b="0" i="0" u="none" baseline="0">
                <a:latin typeface="Arial"/>
                <a:ea typeface="Arial"/>
                <a:cs typeface="Arial"/>
              </a:defRPr>
            </a:pPr>
          </a:p>
        </c:txPr>
        <c:crossAx val="64980332"/>
        <c:crosses val="autoZero"/>
        <c:auto val="0"/>
        <c:lblOffset val="100"/>
        <c:tickLblSkip val="1"/>
        <c:noMultiLvlLbl val="0"/>
      </c:catAx>
      <c:valAx>
        <c:axId val="64980332"/>
        <c:scaling>
          <c:orientation val="minMax"/>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4502739"/>
        <c:crossesAt val="1"/>
        <c:crossBetween val="between"/>
        <c:dispUnits/>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Withdrawals Exception Volumes (CLO 6)
[18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7952077"/>
        <c:axId val="28915510"/>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47952077"/>
        <c:axId val="28915510"/>
      </c:lineChart>
      <c:catAx>
        <c:axId val="47952077"/>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28915510"/>
        <c:crosses val="autoZero"/>
        <c:auto val="1"/>
        <c:lblOffset val="100"/>
        <c:noMultiLvlLbl val="0"/>
      </c:catAx>
      <c:valAx>
        <c:axId val="28915510"/>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7952077"/>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Cash Files Run Reconciled and Posted (FFA 1)</a:t>
            </a:r>
          </a:p>
        </c:rich>
      </c:tx>
      <c:layout/>
      <c:spPr>
        <a:noFill/>
        <a:ln>
          <a:noFill/>
        </a:ln>
      </c:spPr>
    </c:title>
    <c:plotArea>
      <c:layout/>
      <c:barChart>
        <c:barDir val="col"/>
        <c:grouping val="percentStacked"/>
        <c:varyColors val="0"/>
        <c:ser>
          <c:idx val="1"/>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1"/>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58912999"/>
        <c:axId val="60454944"/>
      </c:barChart>
      <c:catAx>
        <c:axId val="58912999"/>
        <c:scaling>
          <c:orientation val="minMax"/>
        </c:scaling>
        <c:axPos val="b"/>
        <c:delete val="0"/>
        <c:numFmt formatCode="General" sourceLinked="1"/>
        <c:majorTickMark val="out"/>
        <c:minorTickMark val="none"/>
        <c:tickLblPos val="nextTo"/>
        <c:txPr>
          <a:bodyPr vert="horz" rot="-5340000"/>
          <a:lstStyle/>
          <a:p>
            <a:pPr>
              <a:defRPr lang="en-US" cap="none" sz="175" b="0" i="0" u="none" baseline="0">
                <a:latin typeface="Arial"/>
                <a:ea typeface="Arial"/>
                <a:cs typeface="Arial"/>
              </a:defRPr>
            </a:pPr>
          </a:p>
        </c:txPr>
        <c:crossAx val="60454944"/>
        <c:crosses val="autoZero"/>
        <c:auto val="0"/>
        <c:lblOffset val="100"/>
        <c:noMultiLvlLbl val="0"/>
      </c:catAx>
      <c:valAx>
        <c:axId val="60454944"/>
        <c:scaling>
          <c:orientation val="minMax"/>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912999"/>
        <c:crossesAt val="1"/>
        <c:crossBetween val="between"/>
        <c:dispUnits/>
        <c:majorUnit val="0.1"/>
        <c:minorUnit val="0.02"/>
      </c:valAx>
      <c:spPr>
        <a:no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0" u="none" baseline="0">
                <a:latin typeface="Arial"/>
                <a:ea typeface="Arial"/>
                <a:cs typeface="Arial"/>
              </a:rPr>
              <a:t>Financial Reconciliations (FFA 2)</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5"/>
          <c:order val="1"/>
          <c:tx>
            <c:strRef>
              <c:f>#REF!</c:f>
              <c:strCache>
                <c:ptCount val="1"/>
                <c:pt idx="0">
                  <c:v>#REF!</c:v>
                </c:pt>
              </c:strCache>
            </c:strRef>
          </c:tx>
          <c:spPr>
            <a:solidFill>
              <a:srgbClr val="808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808000"/>
              </a:solidFill>
            </c:spPr>
          </c:dPt>
          <c:cat>
            <c:numRef>
              <c:f>#REF!</c:f>
              <c:numCache>
                <c:ptCount val="1"/>
                <c:pt idx="0">
                  <c:v>1</c:v>
                </c:pt>
              </c:numCache>
            </c:numRef>
          </c:cat>
          <c:val>
            <c:numRef>
              <c:f>#REF!</c:f>
              <c:numCache>
                <c:ptCount val="1"/>
                <c:pt idx="0">
                  <c:v>1</c:v>
                </c:pt>
              </c:numCache>
            </c:numRef>
          </c:val>
        </c:ser>
        <c:ser>
          <c:idx val="1"/>
          <c:order val="2"/>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7223585"/>
        <c:axId val="65012266"/>
      </c:barChart>
      <c:lineChart>
        <c:grouping val="stacked"/>
        <c:varyColors val="0"/>
        <c:ser>
          <c:idx val="3"/>
          <c:order val="5"/>
          <c:tx>
            <c:v>Historically Reconciled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FF"/>
              </a:solidFill>
              <a:ln>
                <a:solidFill>
                  <a:srgbClr val="0000FF"/>
                </a:solidFill>
              </a:ln>
            </c:spPr>
          </c:marker>
          <c:dLbls>
            <c:dLbl>
              <c:idx val="7"/>
              <c:layout>
                <c:manualLayout>
                  <c:x val="0"/>
                  <c:y val="0"/>
                </c:manualLayout>
              </c:layout>
              <c:txPr>
                <a:bodyPr vert="horz" rot="0" anchor="ctr"/>
                <a:lstStyle/>
                <a:p>
                  <a:pPr algn="ctr">
                    <a:defRPr lang="en-US" cap="none" sz="2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00" b="0" i="0" u="none" baseline="0">
                    <a:latin typeface="Arial"/>
                    <a:ea typeface="Arial"/>
                    <a:cs typeface="Arial"/>
                  </a:defRPr>
                </a:pPr>
              </a:p>
            </c:txPr>
            <c:showLegendKey val="0"/>
            <c:showVal val="1"/>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7223585"/>
        <c:axId val="65012266"/>
      </c:lineChart>
      <c:catAx>
        <c:axId val="7223585"/>
        <c:scaling>
          <c:orientation val="minMax"/>
        </c:scaling>
        <c:axPos val="b"/>
        <c:delete val="0"/>
        <c:numFmt formatCode="General" sourceLinked="1"/>
        <c:majorTickMark val="out"/>
        <c:minorTickMark val="none"/>
        <c:tickLblPos val="nextTo"/>
        <c:txPr>
          <a:bodyPr vert="horz" rot="-5340000"/>
          <a:lstStyle/>
          <a:p>
            <a:pPr>
              <a:defRPr lang="en-US" cap="none" sz="225" b="0" i="0" u="none" baseline="0">
                <a:latin typeface="Arial"/>
                <a:ea typeface="Arial"/>
                <a:cs typeface="Arial"/>
              </a:defRPr>
            </a:pPr>
          </a:p>
        </c:txPr>
        <c:crossAx val="65012266"/>
        <c:crosses val="autoZero"/>
        <c:auto val="0"/>
        <c:lblOffset val="100"/>
        <c:noMultiLvlLbl val="0"/>
      </c:catAx>
      <c:valAx>
        <c:axId val="65012266"/>
        <c:scaling>
          <c:orientation val="minMax"/>
          <c:max val="1"/>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7223585"/>
        <c:crossesAt val="1"/>
        <c:crossBetween val="between"/>
        <c:dispUnits/>
        <c:majorUnit val="0.1"/>
        <c:minorUnit val="0.02"/>
      </c:valAx>
      <c:spPr>
        <a:solidFill>
          <a:srgbClr val="FFFFFF"/>
        </a:solid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Staff Absenteeism</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0"/>
        </c:ser>
        <c:marker val="1"/>
        <c:axId val="1797845"/>
        <c:axId val="16180606"/>
      </c:lineChart>
      <c:catAx>
        <c:axId val="1797845"/>
        <c:scaling>
          <c:orientation val="minMax"/>
        </c:scaling>
        <c:axPos val="b"/>
        <c:delete val="0"/>
        <c:numFmt formatCode="General" sourceLinked="1"/>
        <c:majorTickMark val="out"/>
        <c:minorTickMark val="none"/>
        <c:tickLblPos val="nextTo"/>
        <c:crossAx val="16180606"/>
        <c:crosses val="autoZero"/>
        <c:auto val="1"/>
        <c:lblOffset val="100"/>
        <c:noMultiLvlLbl val="0"/>
      </c:catAx>
      <c:valAx>
        <c:axId val="16180606"/>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797845"/>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Billing Exception Volumes (CLO 2)
[41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8239483"/>
        <c:axId val="31502164"/>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dLbls>
            <c:numFmt formatCode="General" sourceLinked="1"/>
            <c:txPr>
              <a:bodyPr vert="horz" rot="0" anchor="ctr"/>
              <a:lstStyle/>
              <a:p>
                <a:pPr algn="ctr">
                  <a:defRPr lang="en-US" cap="none" sz="175" b="0" i="0" u="none" baseline="0">
                    <a:latin typeface="Arial"/>
                    <a:ea typeface="Arial"/>
                    <a:cs typeface="Arial"/>
                  </a:defRPr>
                </a:pPr>
              </a:p>
            </c:txPr>
            <c:showLegendKey val="0"/>
            <c:showVal val="0"/>
            <c:showBubbleSize val="0"/>
            <c:showCatName val="0"/>
            <c:showSerName val="0"/>
            <c:showLeaderLines val="1"/>
            <c:showPercent val="0"/>
          </c:dLbls>
          <c:cat>
            <c:numRef>
              <c:f>#REF!</c:f>
              <c:numCache>
                <c:ptCount val="1"/>
                <c:pt idx="0">
                  <c:v>1</c:v>
                </c:pt>
              </c:numCache>
            </c:numRef>
          </c:cat>
          <c:val>
            <c:numRef>
              <c:f>#REF!</c:f>
              <c:numCache>
                <c:ptCount val="1"/>
                <c:pt idx="0">
                  <c:v>1</c:v>
                </c:pt>
              </c:numCache>
            </c:numRef>
          </c:val>
          <c:smooth val="0"/>
        </c:ser>
        <c:axId val="48239483"/>
        <c:axId val="31502164"/>
      </c:lineChart>
      <c:catAx>
        <c:axId val="48239483"/>
        <c:scaling>
          <c:orientation val="minMax"/>
        </c:scaling>
        <c:axPos val="b"/>
        <c:title>
          <c:tx>
            <c:rich>
              <a:bodyPr vert="horz" rot="0" anchor="ctr"/>
              <a:lstStyle/>
              <a:p>
                <a:pPr algn="ctr">
                  <a:defRPr/>
                </a:pPr>
                <a:r>
                  <a:rPr lang="en-US" cap="none" sz="17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502164"/>
        <c:crosses val="autoZero"/>
        <c:auto val="1"/>
        <c:lblOffset val="100"/>
        <c:noMultiLvlLbl val="0"/>
      </c:catAx>
      <c:valAx>
        <c:axId val="31502164"/>
        <c:scaling>
          <c:orientation val="minMax"/>
          <c:max val="2200"/>
          <c:min val="0"/>
        </c:scaling>
        <c:axPos val="l"/>
        <c:title>
          <c:tx>
            <c:rich>
              <a:bodyPr vert="horz" rot="-5400000" anchor="ctr"/>
              <a:lstStyle/>
              <a:p>
                <a:pPr algn="ctr">
                  <a:defRPr/>
                </a:pPr>
                <a:r>
                  <a:rPr lang="en-US" cap="none" sz="225"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48239483"/>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Home Move Exception Volumes (CLO 8)
[12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5084021"/>
        <c:axId val="1538462"/>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5084021"/>
        <c:axId val="1538462"/>
      </c:lineChart>
      <c:catAx>
        <c:axId val="15084021"/>
        <c:scaling>
          <c:orientation val="minMax"/>
        </c:scaling>
        <c:axPos val="b"/>
        <c:title>
          <c:tx>
            <c:rich>
              <a:bodyPr vert="horz" rot="0" anchor="ctr"/>
              <a:lstStyle/>
              <a:p>
                <a:pPr algn="ctr">
                  <a:defRPr/>
                </a:pPr>
                <a:r>
                  <a:rPr lang="en-US" cap="none" sz="225"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38462"/>
        <c:crosses val="autoZero"/>
        <c:auto val="1"/>
        <c:lblOffset val="100"/>
        <c:noMultiLvlLbl val="0"/>
      </c:catAx>
      <c:valAx>
        <c:axId val="1538462"/>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15084021"/>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Acquisitions Exception Volumes (CLO 4)
[19 Exception Types Reported]</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13846159"/>
        <c:axId val="57506568"/>
      </c:barChart>
      <c:lineChart>
        <c:grouping val="standard"/>
        <c:varyColors val="0"/>
        <c:ser>
          <c:idx val="2"/>
          <c:order val="2"/>
          <c:tx>
            <c:strRef>
              <c:f>#REF!</c:f>
              <c:strCache>
                <c:ptCount val="1"/>
                <c:pt idx="0">
                  <c:v>#REF!</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ser>
          <c:idx val="3"/>
          <c:order val="3"/>
          <c:tx>
            <c:v>Faults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16"/>
            <c:spPr>
              <a:solidFill>
                <a:srgbClr val="000000"/>
              </a:solidFill>
              <a:ln>
                <a:solidFill>
                  <a:srgbClr val="000000"/>
                </a:solidFill>
              </a:ln>
            </c:spPr>
          </c:marker>
          <c:cat>
            <c:numRef>
              <c:f>#REF!</c:f>
              <c:numCache>
                <c:ptCount val="1"/>
                <c:pt idx="0">
                  <c:v>1</c:v>
                </c:pt>
              </c:numCache>
            </c:numRef>
          </c:cat>
          <c:val>
            <c:numRef>
              <c:f>#REF!</c:f>
              <c:numCache>
                <c:ptCount val="1"/>
                <c:pt idx="0">
                  <c:v>1</c:v>
                </c:pt>
              </c:numCache>
            </c:numRef>
          </c:val>
          <c:smooth val="0"/>
        </c:ser>
        <c:axId val="13846159"/>
        <c:axId val="57506568"/>
      </c:lineChart>
      <c:catAx>
        <c:axId val="13846159"/>
        <c:scaling>
          <c:orientation val="minMax"/>
        </c:scaling>
        <c:axPos val="b"/>
        <c:title>
          <c:tx>
            <c:rich>
              <a:bodyPr vert="horz" rot="0" anchor="ctr"/>
              <a:lstStyle/>
              <a:p>
                <a:pPr algn="ctr">
                  <a:defRPr/>
                </a:pPr>
                <a:r>
                  <a:rPr lang="en-US" cap="none" sz="200" b="0" i="0" u="none" baseline="0">
                    <a:latin typeface="Arial"/>
                    <a:ea typeface="Arial"/>
                    <a:cs typeface="Arial"/>
                  </a:rPr>
                  <a:t>Week</a:t>
                </a:r>
              </a:p>
            </c:rich>
          </c:tx>
          <c:layout/>
          <c:overlay val="0"/>
          <c:spPr>
            <a:noFill/>
            <a:ln>
              <a:noFill/>
            </a:ln>
          </c:spPr>
        </c:title>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7506568"/>
        <c:crosses val="autoZero"/>
        <c:auto val="1"/>
        <c:lblOffset val="100"/>
        <c:noMultiLvlLbl val="0"/>
      </c:catAx>
      <c:valAx>
        <c:axId val="57506568"/>
        <c:scaling>
          <c:orientation val="minMax"/>
        </c:scaling>
        <c:axPos val="l"/>
        <c:title>
          <c:tx>
            <c:rich>
              <a:bodyPr vert="horz" rot="-5400000" anchor="ctr"/>
              <a:lstStyle/>
              <a:p>
                <a:pPr algn="ctr">
                  <a:defRPr/>
                </a:pPr>
                <a:r>
                  <a:rPr lang="en-US" cap="none" sz="250" b="0" i="0" u="none" baseline="0">
                    <a:latin typeface="Arial"/>
                    <a:ea typeface="Arial"/>
                    <a:cs typeface="Arial"/>
                  </a:rPr>
                  <a:t>Volume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75" b="0" i="0" u="none" baseline="0">
                <a:latin typeface="Arial"/>
                <a:ea typeface="Arial"/>
                <a:cs typeface="Arial"/>
              </a:defRPr>
            </a:pPr>
          </a:p>
        </c:txPr>
        <c:crossAx val="13846159"/>
        <c:crossesAt val="1"/>
        <c:crossBetween val="between"/>
        <c:dispUnits/>
      </c:valAx>
      <c:spPr>
        <a:noFill/>
      </c:spPr>
    </c:plotArea>
    <c:legend>
      <c:legendPos val="r"/>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50" b="1" i="0" u="none" baseline="0">
                <a:latin typeface="Arial"/>
                <a:ea typeface="Arial"/>
                <a:cs typeface="Arial"/>
              </a:rPr>
              <a:t>Cumulative Acquisitions Volumes (CLO 9)</a:t>
            </a:r>
          </a:p>
        </c:rich>
      </c:tx>
      <c:layout/>
      <c:spPr>
        <a:noFill/>
        <a:ln>
          <a:noFill/>
        </a:ln>
      </c:spPr>
    </c:title>
    <c:plotArea>
      <c:layout/>
      <c:barChart>
        <c:barDir val="col"/>
        <c:grouping val="clustered"/>
        <c:varyColors val="0"/>
        <c:ser>
          <c:idx val="0"/>
          <c:order val="0"/>
          <c:tx>
            <c:strRef>
              <c:f>#REF!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axId val="47797065"/>
        <c:axId val="27520402"/>
      </c:barChart>
      <c:lineChart>
        <c:grouping val="standard"/>
        <c:varyColors val="0"/>
        <c:ser>
          <c:idx val="3"/>
          <c:order val="3"/>
          <c:tx>
            <c:v>Acquisitions Triggered (3250)</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#REF!</c:f>
              <c:numCache>
                <c:ptCount val="1"/>
                <c:pt idx="0">
                  <c:v>1</c:v>
                </c:pt>
              </c:numCache>
            </c:numRef>
          </c:cat>
          <c:val>
            <c:numRef>
              <c:f>#REF!</c:f>
              <c:numCache>
                <c:ptCount val="1"/>
                <c:pt idx="0">
                  <c:v>1</c:v>
                </c:pt>
              </c:numCache>
            </c:numRef>
          </c:val>
          <c:smooth val="0"/>
        </c:ser>
        <c:axId val="47797065"/>
        <c:axId val="27520402"/>
      </c:lineChart>
      <c:catAx>
        <c:axId val="47797065"/>
        <c:scaling>
          <c:orientation val="minMax"/>
        </c:scaling>
        <c:axPos val="b"/>
        <c:delete val="0"/>
        <c:numFmt formatCode="d-mmm" sourceLinked="0"/>
        <c:majorTickMark val="out"/>
        <c:minorTickMark val="none"/>
        <c:tickLblPos val="nextTo"/>
        <c:txPr>
          <a:bodyPr/>
          <a:lstStyle/>
          <a:p>
            <a:pPr>
              <a:defRPr lang="en-US" cap="none" sz="250" b="0" i="0" u="none" baseline="0">
                <a:latin typeface="Arial"/>
                <a:ea typeface="Arial"/>
                <a:cs typeface="Arial"/>
              </a:defRPr>
            </a:pPr>
          </a:p>
        </c:txPr>
        <c:crossAx val="27520402"/>
        <c:crosses val="autoZero"/>
        <c:auto val="1"/>
        <c:lblOffset val="100"/>
        <c:noMultiLvlLbl val="0"/>
      </c:catAx>
      <c:valAx>
        <c:axId val="27520402"/>
        <c:scaling>
          <c:orientation val="minMax"/>
          <c:min val="0"/>
        </c:scaling>
        <c:axPos val="l"/>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50" b="0" i="0" u="none" baseline="0">
                <a:latin typeface="Arial"/>
                <a:ea typeface="Arial"/>
                <a:cs typeface="Arial"/>
              </a:defRPr>
            </a:pPr>
          </a:p>
        </c:txPr>
        <c:crossAx val="47797065"/>
        <c:crossesAt val="1"/>
        <c:crossBetween val="between"/>
        <c:dispUnits/>
        <c:majorUnit val="500"/>
        <c:minorUnit val="40"/>
      </c:valAx>
      <c:spPr>
        <a:noFill/>
      </c:spPr>
    </c:plotArea>
    <c:legend>
      <c:legendPos val="r"/>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75"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Invoices and Cash Collected (FCS 1)</a:t>
            </a:r>
          </a:p>
        </c:rich>
      </c:tx>
      <c:layout/>
      <c:spPr>
        <a:noFill/>
        <a:ln>
          <a:noFill/>
        </a:ln>
      </c:spPr>
    </c:title>
    <c:plotArea>
      <c:layout/>
      <c:barChart>
        <c:barDir val="col"/>
        <c:grouping val="clustered"/>
        <c:varyColors val="0"/>
        <c:ser>
          <c:idx val="1"/>
          <c:order val="1"/>
          <c:tx>
            <c:v>* DD &amp; SO</c:v>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147</c:v>
              </c:pt>
              <c:pt idx="1">
                <c:v>167</c:v>
              </c:pt>
              <c:pt idx="2">
                <c:v>173</c:v>
              </c:pt>
              <c:pt idx="3">
                <c:v>268</c:v>
              </c:pt>
              <c:pt idx="4">
                <c:v>131</c:v>
              </c:pt>
              <c:pt idx="5">
                <c:v>182</c:v>
              </c:pt>
              <c:pt idx="6">
                <c:v>234</c:v>
              </c:pt>
              <c:pt idx="7">
                <c:v>150</c:v>
              </c:pt>
            </c:numLit>
          </c:val>
        </c:ser>
        <c:ser>
          <c:idx val="2"/>
          <c:order val="2"/>
          <c:tx>
            <c:v>* Other Cash</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104</c:v>
              </c:pt>
              <c:pt idx="1">
                <c:v>113</c:v>
              </c:pt>
              <c:pt idx="2">
                <c:v>138</c:v>
              </c:pt>
              <c:pt idx="3">
                <c:v>153</c:v>
              </c:pt>
              <c:pt idx="4">
                <c:v>113</c:v>
              </c:pt>
              <c:pt idx="5">
                <c:v>147</c:v>
              </c:pt>
              <c:pt idx="6">
                <c:v>157</c:v>
              </c:pt>
              <c:pt idx="7">
                <c:v>170</c:v>
              </c:pt>
            </c:numLit>
          </c:val>
        </c:ser>
        <c:gapWidth val="100"/>
        <c:axId val="46357027"/>
        <c:axId val="14560060"/>
      </c:barChart>
      <c:lineChart>
        <c:grouping val="standard"/>
        <c:varyColors val="0"/>
        <c:ser>
          <c:idx val="0"/>
          <c:order val="0"/>
          <c:tx>
            <c:v>Invoiced (inc PP and DD)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cat>
            <c:strLit>
              <c:ptCount val="8"/>
              <c:pt idx="0">
                <c:v>w5</c:v>
              </c:pt>
              <c:pt idx="1">
                <c:v>w6</c:v>
              </c:pt>
              <c:pt idx="2">
                <c:v>w7</c:v>
              </c:pt>
              <c:pt idx="3">
                <c:v>w8</c:v>
              </c:pt>
              <c:pt idx="4">
                <c:v>w9</c:v>
              </c:pt>
              <c:pt idx="5">
                <c:v>w10</c:v>
              </c:pt>
              <c:pt idx="6">
                <c:v>w11</c:v>
              </c:pt>
              <c:pt idx="7">
                <c:v>w12</c:v>
              </c:pt>
            </c:strLit>
          </c:cat>
          <c:val>
            <c:numLit>
              <c:ptCount val="8"/>
              <c:pt idx="0">
                <c:v>203</c:v>
              </c:pt>
              <c:pt idx="1">
                <c:v>344</c:v>
              </c:pt>
              <c:pt idx="2">
                <c:v>203</c:v>
              </c:pt>
              <c:pt idx="3">
                <c:v>186</c:v>
              </c:pt>
              <c:pt idx="4">
                <c:v>189</c:v>
              </c:pt>
              <c:pt idx="5">
                <c:v>292</c:v>
              </c:pt>
              <c:pt idx="6">
                <c:v>327</c:v>
              </c:pt>
              <c:pt idx="7">
                <c:v>244</c:v>
              </c:pt>
            </c:numLit>
          </c:val>
          <c:smooth val="0"/>
        </c:ser>
        <c:axId val="46357027"/>
        <c:axId val="14560060"/>
      </c:lineChart>
      <c:catAx>
        <c:axId val="46357027"/>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14560060"/>
        <c:crosses val="autoZero"/>
        <c:auto val="1"/>
        <c:lblOffset val="100"/>
        <c:noMultiLvlLbl val="0"/>
      </c:catAx>
      <c:valAx>
        <c:axId val="14560060"/>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46357027"/>
        <c:crossesAt val="1"/>
        <c:crossBetween val="between"/>
        <c:dispUnits/>
      </c:valAx>
      <c:spPr>
        <a:solidFill>
          <a:srgbClr val="FFFFFF"/>
        </a:solidFill>
      </c:spPr>
    </c:plotArea>
    <c:legend>
      <c:legendPos val="b"/>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1" i="0" u="none" baseline="0">
                <a:latin typeface="Arial"/>
                <a:ea typeface="Arial"/>
                <a:cs typeface="Arial"/>
              </a:rPr>
              <a:t>Debt Trends (FCS 2)
</a:t>
            </a:r>
          </a:p>
        </c:rich>
      </c:tx>
      <c:layout/>
      <c:spPr>
        <a:noFill/>
        <a:ln>
          <a:noFill/>
        </a:ln>
      </c:spPr>
    </c:title>
    <c:plotArea>
      <c:layout/>
      <c:barChart>
        <c:barDir val="col"/>
        <c:grouping val="clustered"/>
        <c:varyColors val="0"/>
        <c:ser>
          <c:idx val="1"/>
          <c:order val="0"/>
          <c:tx>
            <c:v>* Live - Other</c:v>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txPr>
                <a:bodyPr vert="horz" rot="-5400000" anchor="ctr"/>
                <a:lstStyle/>
                <a:p>
                  <a:pPr algn="ctr">
                    <a:defRPr lang="en-US" cap="none" sz="250" b="0" i="0" u="none" baseline="0">
                      <a:solidFill>
                        <a:srgbClr val="FFFFFF"/>
                      </a:solidFill>
                      <a:latin typeface="Arial"/>
                      <a:ea typeface="Arial"/>
                      <a:cs typeface="Arial"/>
                    </a:defRPr>
                  </a:pPr>
                </a:p>
              </c:txPr>
              <c:numFmt formatCode="#,##0" sourceLinked="0"/>
              <c:spPr/>
              <c:dLblPos val="inEnd"/>
              <c:showLegendKey val="0"/>
              <c:showVal val="1"/>
              <c:showBubbleSize val="0"/>
              <c:showCatName val="0"/>
              <c:showSerName val="0"/>
              <c:showPercent val="0"/>
            </c:dLbl>
            <c:numFmt formatCode="#,##0" sourceLinked="0"/>
            <c:txPr>
              <a:bodyPr vert="horz" rot="-5400000" anchor="ctr"/>
              <a:lstStyle/>
              <a:p>
                <a:pPr algn="ctr">
                  <a:defRPr lang="en-US" cap="none" sz="250" b="0" i="0" u="none" baseline="0">
                    <a:solidFill>
                      <a:srgbClr val="FFFFFF"/>
                    </a:solidFill>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294</c:v>
              </c:pt>
              <c:pt idx="1">
                <c:v>312</c:v>
              </c:pt>
              <c:pt idx="2">
                <c:v>304</c:v>
              </c:pt>
              <c:pt idx="3">
                <c:v>284</c:v>
              </c:pt>
              <c:pt idx="4">
                <c:v>279</c:v>
              </c:pt>
              <c:pt idx="5">
                <c:v>270</c:v>
              </c:pt>
              <c:pt idx="6">
                <c:v>350</c:v>
              </c:pt>
              <c:pt idx="7">
                <c:v>356</c:v>
              </c:pt>
            </c:numLit>
          </c:val>
        </c:ser>
        <c:ser>
          <c:idx val="0"/>
          <c:order val="1"/>
          <c:tx>
            <c:v>* Live - Cash Cheque</c:v>
          </c:tx>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in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154</c:v>
              </c:pt>
              <c:pt idx="1">
                <c:v>246</c:v>
              </c:pt>
              <c:pt idx="2">
                <c:v>233</c:v>
              </c:pt>
              <c:pt idx="3">
                <c:v>208</c:v>
              </c:pt>
              <c:pt idx="4">
                <c:v>214</c:v>
              </c:pt>
              <c:pt idx="5">
                <c:v>261</c:v>
              </c:pt>
              <c:pt idx="6">
                <c:v>266</c:v>
              </c:pt>
              <c:pt idx="7">
                <c:v>249</c:v>
              </c:pt>
            </c:numLit>
          </c:val>
        </c:ser>
        <c:ser>
          <c:idx val="2"/>
          <c:order val="2"/>
          <c:tx>
            <c:v>* Final Debt </c:v>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5400000" anchor="ctr"/>
              <a:lstStyle/>
              <a:p>
                <a:pPr algn="ctr">
                  <a:defRPr lang="en-US" cap="none" sz="250" b="0" i="0" u="none" baseline="0">
                    <a:latin typeface="Arial"/>
                    <a:ea typeface="Arial"/>
                    <a:cs typeface="Arial"/>
                  </a:defRPr>
                </a:pPr>
              </a:p>
            </c:txPr>
            <c:dLblPos val="outEnd"/>
            <c:showLegendKey val="0"/>
            <c:showVal val="1"/>
            <c:showBubbleSize val="0"/>
            <c:showCatName val="0"/>
            <c:showSerName val="0"/>
            <c:showPercent val="0"/>
          </c:dLbls>
          <c:cat>
            <c:strLit>
              <c:ptCount val="8"/>
              <c:pt idx="0">
                <c:v>w5</c:v>
              </c:pt>
              <c:pt idx="1">
                <c:v>w6</c:v>
              </c:pt>
              <c:pt idx="2">
                <c:v>w7</c:v>
              </c:pt>
              <c:pt idx="3">
                <c:v>w8</c:v>
              </c:pt>
              <c:pt idx="4">
                <c:v>w9</c:v>
              </c:pt>
              <c:pt idx="5">
                <c:v>w10</c:v>
              </c:pt>
              <c:pt idx="6">
                <c:v>w11</c:v>
              </c:pt>
              <c:pt idx="7">
                <c:v>w12</c:v>
              </c:pt>
            </c:strLit>
          </c:cat>
          <c:val>
            <c:numLit>
              <c:ptCount val="8"/>
              <c:pt idx="0">
                <c:v>9</c:v>
              </c:pt>
              <c:pt idx="1">
                <c:v>12</c:v>
              </c:pt>
              <c:pt idx="2">
                <c:v>15</c:v>
              </c:pt>
              <c:pt idx="3">
                <c:v>16</c:v>
              </c:pt>
              <c:pt idx="4">
                <c:v>19</c:v>
              </c:pt>
              <c:pt idx="5">
                <c:v>24</c:v>
              </c:pt>
              <c:pt idx="6">
                <c:v>25</c:v>
              </c:pt>
              <c:pt idx="7">
                <c:v>26</c:v>
              </c:pt>
            </c:numLit>
          </c:val>
        </c:ser>
        <c:gapWidth val="30"/>
        <c:axId val="63931677"/>
        <c:axId val="38514182"/>
      </c:barChart>
      <c:catAx>
        <c:axId val="63931677"/>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38514182"/>
        <c:crosses val="autoZero"/>
        <c:auto val="0"/>
        <c:lblOffset val="100"/>
        <c:noMultiLvlLbl val="0"/>
      </c:catAx>
      <c:valAx>
        <c:axId val="38514182"/>
        <c:scaling>
          <c:orientation val="minMax"/>
        </c:scaling>
        <c:axPos val="l"/>
        <c:title>
          <c:tx>
            <c:rich>
              <a:bodyPr vert="horz" rot="-5400000" anchor="ctr"/>
              <a:lstStyle/>
              <a:p>
                <a:pPr algn="ctr">
                  <a:defRPr/>
                </a:pPr>
                <a:r>
                  <a:rPr lang="en-US" cap="none" sz="200" b="0" i="0" u="none" baseline="0">
                    <a:latin typeface="Arial"/>
                    <a:ea typeface="Arial"/>
                    <a:cs typeface="Arial"/>
                  </a:rPr>
                  <a:t>£000's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200" b="0" i="0" u="none" baseline="0">
                <a:latin typeface="Arial"/>
                <a:ea typeface="Arial"/>
                <a:cs typeface="Arial"/>
              </a:defRPr>
            </a:pPr>
          </a:p>
        </c:txPr>
        <c:crossAx val="63931677"/>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75" b="1" i="0" u="none" baseline="0">
                <a:latin typeface="Arial"/>
                <a:ea typeface="Arial"/>
                <a:cs typeface="Arial"/>
              </a:rPr>
              <a:t>Dunning Notices (Produced) (FCS 3)</a:t>
            </a:r>
          </a:p>
        </c:rich>
      </c:tx>
      <c:layout/>
      <c:spPr>
        <a:noFill/>
        <a:ln>
          <a:noFill/>
        </a:ln>
      </c:spPr>
    </c:title>
    <c:plotArea>
      <c:layout/>
      <c:lineChart>
        <c:grouping val="standard"/>
        <c:varyColors val="0"/>
        <c:ser>
          <c:idx val="1"/>
          <c:order val="0"/>
          <c:tx>
            <c:v>*  Level 3 - Disconnection Notices</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00"/>
              </a:solidFill>
              <a:ln>
                <a:solidFill>
                  <a:srgbClr val="800000"/>
                </a:solidFill>
              </a:ln>
            </c:spPr>
          </c:marker>
          <c:cat>
            <c:strLit>
              <c:ptCount val="8"/>
              <c:pt idx="0">
                <c:v>w5</c:v>
              </c:pt>
              <c:pt idx="1">
                <c:v>w6</c:v>
              </c:pt>
              <c:pt idx="2">
                <c:v>w7</c:v>
              </c:pt>
              <c:pt idx="3">
                <c:v>w8</c:v>
              </c:pt>
              <c:pt idx="4">
                <c:v>w9</c:v>
              </c:pt>
              <c:pt idx="5">
                <c:v>w10</c:v>
              </c:pt>
              <c:pt idx="6">
                <c:v>w11</c:v>
              </c:pt>
              <c:pt idx="7">
                <c:v>w12</c:v>
              </c:pt>
            </c:strLit>
          </c:cat>
          <c:val>
            <c:numLit>
              <c:ptCount val="8"/>
              <c:pt idx="0">
                <c:v>89</c:v>
              </c:pt>
              <c:pt idx="1">
                <c:v>98</c:v>
              </c:pt>
              <c:pt idx="2">
                <c:v>64</c:v>
              </c:pt>
              <c:pt idx="3">
                <c:v>74</c:v>
              </c:pt>
              <c:pt idx="4">
                <c:v>97</c:v>
              </c:pt>
              <c:pt idx="5">
                <c:v>156</c:v>
              </c:pt>
              <c:pt idx="6">
                <c:v>146</c:v>
              </c:pt>
              <c:pt idx="7">
                <c:v>115</c:v>
              </c:pt>
            </c:numLit>
          </c:val>
          <c:smooth val="0"/>
        </c:ser>
        <c:ser>
          <c:idx val="2"/>
          <c:order val="1"/>
          <c:tx>
            <c:v>*  Level 5 -  Helpline or Dialler</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cat>
            <c:strLit>
              <c:ptCount val="8"/>
              <c:pt idx="0">
                <c:v>w5</c:v>
              </c:pt>
              <c:pt idx="1">
                <c:v>w6</c:v>
              </c:pt>
              <c:pt idx="2">
                <c:v>w7</c:v>
              </c:pt>
              <c:pt idx="3">
                <c:v>w8</c:v>
              </c:pt>
              <c:pt idx="4">
                <c:v>w9</c:v>
              </c:pt>
              <c:pt idx="5">
                <c:v>w10</c:v>
              </c:pt>
              <c:pt idx="6">
                <c:v>w11</c:v>
              </c:pt>
              <c:pt idx="7">
                <c:v>w12</c:v>
              </c:pt>
            </c:strLit>
          </c:cat>
          <c:val>
            <c:numLit>
              <c:ptCount val="8"/>
              <c:pt idx="0">
                <c:v>37</c:v>
              </c:pt>
              <c:pt idx="1">
                <c:v>31</c:v>
              </c:pt>
              <c:pt idx="2">
                <c:v>22</c:v>
              </c:pt>
              <c:pt idx="3">
                <c:v>27</c:v>
              </c:pt>
              <c:pt idx="4">
                <c:v>24</c:v>
              </c:pt>
              <c:pt idx="5">
                <c:v>36</c:v>
              </c:pt>
              <c:pt idx="6">
                <c:v>39</c:v>
              </c:pt>
              <c:pt idx="7">
                <c:v>47</c:v>
              </c:pt>
            </c:numLit>
          </c:val>
          <c:smooth val="0"/>
        </c:ser>
        <c:ser>
          <c:idx val="3"/>
          <c:order val="2"/>
          <c:tx>
            <c:v>*  Level 6 -  Helpline or Telemessage</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FF"/>
              </a:solidFill>
              <a:ln>
                <a:solidFill>
                  <a:srgbClr val="0000FF"/>
                </a:solidFill>
              </a:ln>
            </c:spPr>
          </c:marker>
          <c:cat>
            <c:strLit>
              <c:ptCount val="8"/>
              <c:pt idx="0">
                <c:v>w5</c:v>
              </c:pt>
              <c:pt idx="1">
                <c:v>w6</c:v>
              </c:pt>
              <c:pt idx="2">
                <c:v>w7</c:v>
              </c:pt>
              <c:pt idx="3">
                <c:v>w8</c:v>
              </c:pt>
              <c:pt idx="4">
                <c:v>w9</c:v>
              </c:pt>
              <c:pt idx="5">
                <c:v>w10</c:v>
              </c:pt>
              <c:pt idx="6">
                <c:v>w11</c:v>
              </c:pt>
              <c:pt idx="7">
                <c:v>w12</c:v>
              </c:pt>
            </c:strLit>
          </c:cat>
          <c:val>
            <c:numLit>
              <c:ptCount val="8"/>
              <c:pt idx="0">
                <c:v>76</c:v>
              </c:pt>
              <c:pt idx="1">
                <c:v>12</c:v>
              </c:pt>
              <c:pt idx="2">
                <c:v>18</c:v>
              </c:pt>
              <c:pt idx="3">
                <c:v>17</c:v>
              </c:pt>
              <c:pt idx="4">
                <c:v>18</c:v>
              </c:pt>
              <c:pt idx="5">
                <c:v>9</c:v>
              </c:pt>
              <c:pt idx="6">
                <c:v>17</c:v>
              </c:pt>
              <c:pt idx="7">
                <c:v>30</c:v>
              </c:pt>
            </c:numLit>
          </c:val>
          <c:smooth val="0"/>
        </c:ser>
        <c:axId val="11083319"/>
        <c:axId val="32641008"/>
      </c:lineChart>
      <c:catAx>
        <c:axId val="1108331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2641008"/>
        <c:crosses val="autoZero"/>
        <c:auto val="1"/>
        <c:lblOffset val="100"/>
        <c:noMultiLvlLbl val="0"/>
      </c:catAx>
      <c:valAx>
        <c:axId val="32641008"/>
        <c:scaling>
          <c:orientation val="minMax"/>
        </c:scaling>
        <c:axPos val="l"/>
        <c:title>
          <c:tx>
            <c:rich>
              <a:bodyPr vert="horz" rot="-5400000" anchor="ctr"/>
              <a:lstStyle/>
              <a:p>
                <a:pPr algn="ctr">
                  <a:defRPr/>
                </a:pPr>
                <a:r>
                  <a:rPr lang="en-US" cap="none" sz="200" b="0" i="0" u="none" baseline="0">
                    <a:latin typeface="Arial"/>
                    <a:ea typeface="Arial"/>
                    <a:cs typeface="Arial"/>
                  </a:rPr>
                  <a:t>No's</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1083319"/>
        <c:crossesAt val="1"/>
        <c:crossBetween val="between"/>
        <c:dispUnits/>
      </c:valAx>
      <c:spPr>
        <a:solidFill>
          <a:srgbClr val="FFFFFF"/>
        </a:solidFill>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Actual Invoicing Success Rate (CLO 13)</a:t>
            </a:r>
          </a:p>
        </c:rich>
      </c:tx>
      <c:layout/>
      <c:spPr>
        <a:noFill/>
        <a:ln>
          <a:noFill/>
        </a:ln>
      </c:spPr>
    </c:title>
    <c:plotArea>
      <c:layout/>
      <c:barChart>
        <c:barDir val="col"/>
        <c:grouping val="stacked"/>
        <c:varyColors val="0"/>
        <c:ser>
          <c:idx val="2"/>
          <c:order val="0"/>
          <c:tx>
            <c:v>Billed</c:v>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1"/>
          <c:tx>
            <c:v>Unbilled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0000"/>
              </a:solidFill>
            </c:spPr>
          </c:dPt>
          <c:dLbls>
            <c:dLbl>
              <c:idx val="0"/>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1"/>
              <c:layout>
                <c:manualLayout>
                  <c:x val="0"/>
                  <c:y val="0"/>
                </c:manualLayout>
              </c:layout>
              <c:txPr>
                <a:bodyPr vert="horz" rot="0"/>
                <a:lstStyle/>
                <a:p>
                  <a:pPr algn="ctr">
                    <a:defRPr lang="en-US" cap="none" sz="400" b="1" i="0" u="none" baseline="0">
                      <a:latin typeface="Arial"/>
                      <a:ea typeface="Arial"/>
                      <a:cs typeface="Arial"/>
                    </a:defRPr>
                  </a:pPr>
                </a:p>
              </c:txPr>
              <c:numFmt formatCode="0.0%" sourceLinked="0"/>
              <c:showLegendKey val="0"/>
              <c:showVal val="1"/>
              <c:showBubbleSize val="0"/>
              <c:showCatName val="0"/>
              <c:showSerName val="0"/>
              <c:showPercent val="0"/>
            </c:dLbl>
            <c:dLbl>
              <c:idx val="7"/>
              <c:txPr>
                <a:bodyPr vert="horz" rot="0"/>
                <a:lstStyle/>
                <a:p>
                  <a:pPr algn="ctr">
                    <a:defRPr lang="en-US" cap="none" sz="400" b="1" i="0" u="none" baseline="0">
                      <a:latin typeface="Arial"/>
                      <a:ea typeface="Arial"/>
                      <a:cs typeface="Arial"/>
                    </a:defRPr>
                  </a:pPr>
                </a:p>
              </c:txPr>
              <c:numFmt formatCode="0.0%" sourceLinked="0"/>
              <c:spPr>
                <a:noFill/>
                <a:ln>
                  <a:noFill/>
                </a:ln>
              </c:spPr>
              <c:showLegendKey val="0"/>
              <c:showVal val="1"/>
              <c:showBubbleSize val="0"/>
              <c:showCatName val="0"/>
              <c:showSerName val="0"/>
              <c:showPercent val="0"/>
            </c:dLbl>
            <c:numFmt formatCode="0.0%" sourceLinked="0"/>
            <c:spPr>
              <a:noFill/>
              <a:ln>
                <a:noFill/>
              </a:ln>
            </c:spPr>
            <c:txPr>
              <a:bodyPr vert="horz" rot="0"/>
              <a:lstStyle/>
              <a:p>
                <a:pPr algn="ctr">
                  <a:defRPr lang="en-US" cap="none" sz="400" b="1" i="0" u="none" baseline="0">
                    <a:latin typeface="Arial"/>
                    <a:ea typeface="Arial"/>
                    <a:cs typeface="Arial"/>
                  </a:defRPr>
                </a:pPr>
              </a:p>
            </c:txPr>
            <c:dLblPos val="ct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axId val="25333617"/>
        <c:axId val="26675962"/>
      </c:barChart>
      <c:catAx>
        <c:axId val="25333617"/>
        <c:scaling>
          <c:orientation val="minMax"/>
        </c:scaling>
        <c:axPos val="b"/>
        <c:title>
          <c:tx>
            <c:rich>
              <a:bodyPr vert="horz" rot="0" anchor="ctr"/>
              <a:lstStyle/>
              <a:p>
                <a:pPr algn="ctr">
                  <a:defRPr/>
                </a:pPr>
                <a:r>
                  <a:rPr lang="en-US" cap="none" sz="375" b="1" i="0" u="none" baseline="0">
                    <a:latin typeface="Arial"/>
                    <a:ea typeface="Arial"/>
                    <a:cs typeface="Arial"/>
                  </a:rPr>
                  <a:t>Call Off Date Plus 35 Days</a:t>
                </a:r>
              </a:p>
            </c:rich>
          </c:tx>
          <c:layout/>
          <c:overlay val="0"/>
          <c:spPr>
            <a:noFill/>
            <a:ln>
              <a:noFill/>
            </a:ln>
          </c:spPr>
        </c:title>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26675962"/>
        <c:crosses val="autoZero"/>
        <c:auto val="0"/>
        <c:lblOffset val="100"/>
        <c:noMultiLvlLbl val="0"/>
      </c:catAx>
      <c:valAx>
        <c:axId val="26675962"/>
        <c:scaling>
          <c:orientation val="minMax"/>
          <c:max val="1"/>
          <c:min val="0.9"/>
        </c:scaling>
        <c:axPos val="l"/>
        <c:majorGridlines>
          <c:spPr>
            <a:ln w="3175">
              <a:solidFill>
                <a:srgbClr val="C0C0C0"/>
              </a:solidFill>
            </a:ln>
          </c:spPr>
        </c:majorGridlines>
        <c:delete val="0"/>
        <c:numFmt formatCode="0%" sourceLinked="0"/>
        <c:majorTickMark val="out"/>
        <c:minorTickMark val="none"/>
        <c:tickLblPos val="nextTo"/>
        <c:txPr>
          <a:bodyPr/>
          <a:lstStyle/>
          <a:p>
            <a:pPr>
              <a:defRPr lang="en-US" cap="none" sz="350" b="0" i="0" u="none" baseline="0">
                <a:latin typeface="Arial"/>
                <a:ea typeface="Arial"/>
                <a:cs typeface="Arial"/>
              </a:defRPr>
            </a:pPr>
          </a:p>
        </c:txPr>
        <c:crossAx val="25333617"/>
        <c:crossesAt val="1"/>
        <c:crossBetween val="between"/>
        <c:dispUnits/>
        <c:majorUnit val="0.05"/>
        <c:minorUnit val="0.05"/>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450" b="1" i="0" u="none" baseline="0">
                <a:latin typeface="Arial"/>
                <a:ea typeface="Arial"/>
                <a:cs typeface="Arial"/>
              </a:rPr>
              <a:t>Breakdown of Outstanding Bills and Invoices (CLO 14)</a:t>
            </a:r>
          </a:p>
        </c:rich>
      </c:tx>
      <c:layout/>
      <c:spPr>
        <a:noFill/>
        <a:ln>
          <a:noFill/>
        </a:ln>
      </c:spPr>
    </c:title>
    <c:plotArea>
      <c:layout/>
      <c:barChart>
        <c:barDir val="col"/>
        <c:grouping val="stacked"/>
        <c:varyColors val="0"/>
        <c:ser>
          <c:idx val="2"/>
          <c:order val="0"/>
          <c:tx>
            <c:strRef>
              <c:f>#REF!</c:f>
              <c:strCache>
                <c:ptCount val="1"/>
                <c:pt idx="0">
                  <c:v>#REF!</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5"/>
          <c:order val="2"/>
          <c:tx>
            <c:strRef>
              <c:f>#REF!</c:f>
              <c:strCache>
                <c:ptCount val="1"/>
                <c:pt idx="0">
                  <c:v>#REF!</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FFFFCC"/>
              </a:solidFill>
            </c:spPr>
          </c:dP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0"/>
          <c:order val="3"/>
          <c:tx>
            <c:strRef>
              <c:f>#REF!</c:f>
              <c:strCache>
                <c:ptCount val="1"/>
                <c:pt idx="0">
                  <c:v>#REF!</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#REF!</c:f>
              <c:numCache>
                <c:ptCount val="1"/>
                <c:pt idx="0">
                  <c:v>1</c:v>
                </c:pt>
              </c:numCache>
            </c:numRef>
          </c:cat>
          <c:val>
            <c:numRef>
              <c:f>#REF!</c:f>
              <c:numCache>
                <c:ptCount val="1"/>
                <c:pt idx="0">
                  <c:v>1</c:v>
                </c:pt>
              </c:numCache>
            </c:numRef>
          </c:val>
        </c:ser>
        <c:ser>
          <c:idx val="4"/>
          <c:order val="4"/>
          <c:tx>
            <c:strRef>
              <c:f>#REF!</c:f>
              <c:strCache>
                <c:ptCount val="1"/>
                <c:pt idx="0">
                  <c:v>#REF!</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100"/>
        <c:axId val="38757067"/>
        <c:axId val="13269284"/>
      </c:barChart>
      <c:catAx>
        <c:axId val="38757067"/>
        <c:scaling>
          <c:orientation val="minMax"/>
        </c:scaling>
        <c:axPos val="b"/>
        <c:delete val="0"/>
        <c:numFmt formatCode="General" sourceLinked="1"/>
        <c:majorTickMark val="out"/>
        <c:minorTickMark val="none"/>
        <c:tickLblPos val="nextTo"/>
        <c:txPr>
          <a:bodyPr vert="horz" rot="0"/>
          <a:lstStyle/>
          <a:p>
            <a:pPr>
              <a:defRPr lang="en-US" cap="none" sz="350" b="0" i="0" u="none" baseline="0">
                <a:latin typeface="Arial"/>
                <a:ea typeface="Arial"/>
                <a:cs typeface="Arial"/>
              </a:defRPr>
            </a:pPr>
          </a:p>
        </c:txPr>
        <c:crossAx val="13269284"/>
        <c:crosses val="autoZero"/>
        <c:auto val="0"/>
        <c:lblOffset val="100"/>
        <c:noMultiLvlLbl val="0"/>
      </c:catAx>
      <c:valAx>
        <c:axId val="13269284"/>
        <c:scaling>
          <c:orientation val="minMax"/>
          <c:max val="20"/>
        </c:scaling>
        <c:axPos val="l"/>
        <c:majorGridlines>
          <c:spPr>
            <a:ln w="3175">
              <a:solidFill>
                <a:srgbClr val="C0C0C0"/>
              </a:solidFill>
            </a:ln>
          </c:spPr>
        </c:majorGridlines>
        <c:delete val="0"/>
        <c:numFmt formatCode="General" sourceLinked="0"/>
        <c:majorTickMark val="out"/>
        <c:minorTickMark val="none"/>
        <c:tickLblPos val="nextTo"/>
        <c:txPr>
          <a:bodyPr/>
          <a:lstStyle/>
          <a:p>
            <a:pPr>
              <a:defRPr lang="en-US" cap="none" sz="350" b="0" i="0" u="none" baseline="0">
                <a:latin typeface="Arial"/>
                <a:ea typeface="Arial"/>
                <a:cs typeface="Arial"/>
              </a:defRPr>
            </a:pPr>
          </a:p>
        </c:txPr>
        <c:crossAx val="38757067"/>
        <c:crossesAt val="1"/>
        <c:crossBetween val="between"/>
        <c:dispUnits/>
        <c:majorUnit val="4"/>
        <c:minorUnit val="4"/>
      </c:valAx>
      <c:spPr>
        <a:solidFill>
          <a:srgbClr val="FFFFFF"/>
        </a:solidFill>
      </c:spPr>
    </c:plotArea>
    <c:legend>
      <c:legendPos val="r"/>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unregistered sites Shipper response</a:t>
            </a:r>
          </a:p>
        </c:rich>
      </c:tx>
      <c:layout/>
      <c:spPr>
        <a:noFill/>
        <a:ln>
          <a:noFill/>
        </a:ln>
      </c:spPr>
    </c:title>
    <c:plotArea>
      <c:layout>
        <c:manualLayout>
          <c:xMode val="edge"/>
          <c:yMode val="edge"/>
          <c:x val="0.07775"/>
          <c:y val="0.19875"/>
          <c:w val="0.8285"/>
          <c:h val="0.618"/>
        </c:manualLayout>
      </c:layout>
      <c:barChart>
        <c:barDir val="col"/>
        <c:grouping val="stacked"/>
        <c:varyColors val="0"/>
        <c:ser>
          <c:idx val="1"/>
          <c:order val="0"/>
          <c:tx>
            <c:strRef>
              <c:f>'Shipperless Data'!$A$11</c:f>
              <c:strCache>
                <c:ptCount val="1"/>
                <c:pt idx="0">
                  <c:v>No response from Shipper</c:v>
                </c:pt>
              </c:strCache>
            </c:strRef>
          </c:tx>
          <c:spPr>
            <a:solidFill>
              <a:srgbClr val="FFFF00"/>
            </a:solidFill>
          </c:spPr>
          <c:invertIfNegative val="0"/>
          <c:extLst>
            <c:ext xmlns:c14="http://schemas.microsoft.com/office/drawing/2007/8/2/chart" uri="{6F2FDCE9-48DA-4B69-8628-5D25D57E5C99}">
              <c14:invertSolidFillFmt>
                <c14:spPr>
                  <a:solidFill>
                    <a:srgbClr val="00FF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Data'!$B$11:$M$11</c:f>
              <c:numCache>
                <c:ptCount val="10"/>
                <c:pt idx="0">
                  <c:v>5601</c:v>
                </c:pt>
                <c:pt idx="1">
                  <c:v>5408</c:v>
                </c:pt>
                <c:pt idx="2">
                  <c:v>5444</c:v>
                </c:pt>
                <c:pt idx="3">
                  <c:v>5728</c:v>
                </c:pt>
                <c:pt idx="4">
                  <c:v>5517</c:v>
                </c:pt>
                <c:pt idx="5">
                  <c:v>6072</c:v>
                </c:pt>
                <c:pt idx="6">
                  <c:v>6232</c:v>
                </c:pt>
                <c:pt idx="7">
                  <c:v>6263</c:v>
                </c:pt>
                <c:pt idx="8">
                  <c:v>5844</c:v>
                </c:pt>
                <c:pt idx="9">
                  <c:v>6004</c:v>
                </c:pt>
              </c:numCache>
            </c:numRef>
          </c:val>
        </c:ser>
        <c:ser>
          <c:idx val="0"/>
          <c:order val="1"/>
          <c:tx>
            <c:strRef>
              <c:f>'Shipperless Data'!$A$12</c:f>
              <c:strCache>
                <c:ptCount val="1"/>
                <c:pt idx="0">
                  <c:v>Orphaned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Data'!$B$12:$M$12</c:f>
              <c:numCache>
                <c:ptCount val="10"/>
                <c:pt idx="0">
                  <c:v>2083</c:v>
                </c:pt>
                <c:pt idx="1">
                  <c:v>2011</c:v>
                </c:pt>
                <c:pt idx="2">
                  <c:v>1946</c:v>
                </c:pt>
                <c:pt idx="3">
                  <c:v>2042</c:v>
                </c:pt>
                <c:pt idx="4">
                  <c:v>2023</c:v>
                </c:pt>
                <c:pt idx="5">
                  <c:v>1951</c:v>
                </c:pt>
                <c:pt idx="6">
                  <c:v>1957</c:v>
                </c:pt>
                <c:pt idx="7">
                  <c:v>1947</c:v>
                </c:pt>
                <c:pt idx="8">
                  <c:v>1944</c:v>
                </c:pt>
                <c:pt idx="9">
                  <c:v>1933</c:v>
                </c:pt>
              </c:numCache>
            </c:numRef>
          </c:val>
        </c:ser>
        <c:ser>
          <c:idx val="2"/>
          <c:order val="2"/>
          <c:tx>
            <c:strRef>
              <c:f>'Shipperless Data'!$A$13</c:f>
              <c:strCache>
                <c:ptCount val="1"/>
                <c:pt idx="0">
                  <c:v>Shipper intends to confirm</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Data'!$B$13:$M$13</c:f>
              <c:numCache>
                <c:ptCount val="10"/>
                <c:pt idx="0">
                  <c:v>1089</c:v>
                </c:pt>
                <c:pt idx="1">
                  <c:v>896</c:v>
                </c:pt>
                <c:pt idx="2">
                  <c:v>850</c:v>
                </c:pt>
                <c:pt idx="3">
                  <c:v>822</c:v>
                </c:pt>
                <c:pt idx="4">
                  <c:v>816</c:v>
                </c:pt>
                <c:pt idx="5">
                  <c:v>849</c:v>
                </c:pt>
                <c:pt idx="6">
                  <c:v>751</c:v>
                </c:pt>
                <c:pt idx="7">
                  <c:v>655</c:v>
                </c:pt>
                <c:pt idx="8">
                  <c:v>550</c:v>
                </c:pt>
                <c:pt idx="9">
                  <c:v>556</c:v>
                </c:pt>
              </c:numCache>
            </c:numRef>
          </c:val>
        </c:ser>
        <c:overlap val="100"/>
        <c:axId val="52314693"/>
        <c:axId val="1070190"/>
      </c:barChart>
      <c:lineChart>
        <c:grouping val="standard"/>
        <c:varyColors val="0"/>
        <c:ser>
          <c:idx val="3"/>
          <c:order val="3"/>
          <c:tx>
            <c:strRef>
              <c:f>'Shipperless Data'!$A$14</c:f>
              <c:strCache>
                <c:ptCount val="1"/>
                <c:pt idx="0">
                  <c:v>Target</c:v>
                </c:pt>
              </c:strCache>
            </c:strRef>
          </c:tx>
          <c:spPr>
            <a:ln w="25400">
              <a:solidFill>
                <a:srgbClr val="FF0000"/>
              </a:solidFill>
              <a:prstDash val="dash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Data'!$B$14:$M$14</c:f>
              <c:numCache>
                <c:ptCount val="10"/>
                <c:pt idx="0">
                  <c:v>5500</c:v>
                </c:pt>
                <c:pt idx="1">
                  <c:v>5000</c:v>
                </c:pt>
                <c:pt idx="2">
                  <c:v>4500</c:v>
                </c:pt>
                <c:pt idx="3">
                  <c:v>4000</c:v>
                </c:pt>
                <c:pt idx="4">
                  <c:v>4000</c:v>
                </c:pt>
                <c:pt idx="5">
                  <c:v>4000</c:v>
                </c:pt>
                <c:pt idx="6">
                  <c:v>4000</c:v>
                </c:pt>
                <c:pt idx="7">
                  <c:v>4000</c:v>
                </c:pt>
                <c:pt idx="8">
                  <c:v>4000</c:v>
                </c:pt>
                <c:pt idx="9">
                  <c:v>4000</c:v>
                </c:pt>
              </c:numCache>
            </c:numRef>
          </c:val>
          <c:smooth val="0"/>
        </c:ser>
        <c:axId val="52314693"/>
        <c:axId val="1070190"/>
      </c:lineChart>
      <c:catAx>
        <c:axId val="52314693"/>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1070190"/>
        <c:crosses val="autoZero"/>
        <c:auto val="1"/>
        <c:lblOffset val="100"/>
        <c:noMultiLvlLbl val="0"/>
      </c:catAx>
      <c:valAx>
        <c:axId val="1070190"/>
        <c:scaling>
          <c:orientation val="minMax"/>
        </c:scaling>
        <c:axPos val="l"/>
        <c:title>
          <c:tx>
            <c:rich>
              <a:bodyPr vert="horz" rot="-5400000" anchor="ctr"/>
              <a:lstStyle/>
              <a:p>
                <a:pPr algn="ctr">
                  <a:defRPr/>
                </a:pPr>
                <a:r>
                  <a:rPr lang="en-US" cap="none" sz="97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2314693"/>
        <c:crossesAt val="1"/>
        <c:crossBetween val="between"/>
        <c:dispUnits/>
      </c:valAx>
      <c:spPr>
        <a:solidFill>
          <a:srgbClr val="FFFFFF"/>
        </a:solidFill>
        <a:ln w="3175">
          <a:noFill/>
        </a:ln>
      </c:spPr>
    </c:plotArea>
    <c:legend>
      <c:legendPos val="b"/>
      <c:layout>
        <c:manualLayout>
          <c:xMode val="edge"/>
          <c:yMode val="edge"/>
          <c:x val="0"/>
          <c:y val="0.896"/>
          <c:w val="0.992"/>
          <c:h val="0.0742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4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SAP Acquisitions</a:t>
            </a:r>
          </a:p>
        </c:rich>
      </c:tx>
      <c:layout/>
      <c:spPr>
        <a:noFill/>
        <a:ln>
          <a:noFill/>
        </a:ln>
      </c:spPr>
    </c:title>
    <c:plotArea>
      <c:layout/>
      <c:lineChart>
        <c:grouping val="standard"/>
        <c:varyColors val="0"/>
        <c:ser>
          <c:idx val="0"/>
          <c:order val="0"/>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ser>
          <c:idx val="1"/>
          <c:order val="1"/>
          <c:tx>
            <c:strRef>
              <c:f>#REF!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mooth val="1"/>
        </c:ser>
        <c:marker val="1"/>
        <c:axId val="11407727"/>
        <c:axId val="35560680"/>
      </c:lineChart>
      <c:catAx>
        <c:axId val="11407727"/>
        <c:scaling>
          <c:orientation val="minMax"/>
        </c:scaling>
        <c:axPos val="b"/>
        <c:delete val="0"/>
        <c:numFmt formatCode="General" sourceLinked="1"/>
        <c:majorTickMark val="out"/>
        <c:minorTickMark val="none"/>
        <c:tickLblPos val="nextTo"/>
        <c:crossAx val="35560680"/>
        <c:crosses val="autoZero"/>
        <c:auto val="1"/>
        <c:lblOffset val="100"/>
        <c:noMultiLvlLbl val="0"/>
      </c:catAx>
      <c:valAx>
        <c:axId val="35560680"/>
        <c:scaling>
          <c:orientation val="minMax"/>
        </c:scaling>
        <c:axPos val="l"/>
        <c:majorGridlines>
          <c:spPr>
            <a:ln w="3175">
              <a:solidFill>
                <a:srgbClr val="C0C0C0"/>
              </a:solidFill>
            </a:ln>
          </c:spPr>
        </c:majorGridlines>
        <c:delete val="0"/>
        <c:numFmt formatCode="General" sourceLinked="1"/>
        <c:majorTickMark val="out"/>
        <c:minorTickMark val="none"/>
        <c:tickLblPos val="nextTo"/>
        <c:crossAx val="11407727"/>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latin typeface="Arial"/>
                <a:ea typeface="Arial"/>
                <a:cs typeface="Arial"/>
              </a:rPr>
              <a:t>Shipper activity unregistered sites age analysis</a:t>
            </a:r>
          </a:p>
        </c:rich>
      </c:tx>
      <c:layout/>
      <c:spPr>
        <a:noFill/>
        <a:ln>
          <a:noFill/>
        </a:ln>
      </c:spPr>
    </c:title>
    <c:plotArea>
      <c:layout>
        <c:manualLayout>
          <c:xMode val="edge"/>
          <c:yMode val="edge"/>
          <c:x val="0.06725"/>
          <c:y val="0.16825"/>
          <c:w val="0.8925"/>
          <c:h val="0.66275"/>
        </c:manualLayout>
      </c:layout>
      <c:barChart>
        <c:barDir val="col"/>
        <c:grouping val="stacked"/>
        <c:varyColors val="0"/>
        <c:ser>
          <c:idx val="1"/>
          <c:order val="0"/>
          <c:tx>
            <c:strRef>
              <c:f>'Shipperless Data'!$A$20</c:f>
              <c:strCache>
                <c:ptCount val="1"/>
                <c:pt idx="0">
                  <c:v>1 to 6 months old</c:v>
                </c:pt>
              </c:strCache>
            </c:strRef>
          </c:tx>
          <c:spPr>
            <a:pattFill prst="lgConfetti">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Data'!$B$20:$M$20</c:f>
              <c:numCache>
                <c:ptCount val="10"/>
                <c:pt idx="0">
                  <c:v>2758</c:v>
                </c:pt>
                <c:pt idx="1">
                  <c:v>2501</c:v>
                </c:pt>
                <c:pt idx="2">
                  <c:v>2171</c:v>
                </c:pt>
                <c:pt idx="3">
                  <c:v>2259</c:v>
                </c:pt>
                <c:pt idx="4">
                  <c:v>1956</c:v>
                </c:pt>
                <c:pt idx="5">
                  <c:v>2078</c:v>
                </c:pt>
                <c:pt idx="6">
                  <c:v>2141</c:v>
                </c:pt>
                <c:pt idx="7">
                  <c:v>2363</c:v>
                </c:pt>
                <c:pt idx="8">
                  <c:v>2115</c:v>
                </c:pt>
                <c:pt idx="9">
                  <c:v>1972</c:v>
                </c:pt>
              </c:numCache>
            </c:numRef>
          </c:val>
        </c:ser>
        <c:ser>
          <c:idx val="0"/>
          <c:order val="1"/>
          <c:tx>
            <c:strRef>
              <c:f>'Shipperless Data'!$A$21</c:f>
              <c:strCache>
                <c:ptCount val="1"/>
                <c:pt idx="0">
                  <c:v>7 to 12 months old</c:v>
                </c:pt>
              </c:strCache>
            </c:strRef>
          </c:tx>
          <c:spPr>
            <a:pattFill prst="lgConfetti">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Data'!$B$21:$M$21</c:f>
              <c:numCache>
                <c:ptCount val="10"/>
                <c:pt idx="0">
                  <c:v>1743</c:v>
                </c:pt>
                <c:pt idx="1">
                  <c:v>1671</c:v>
                </c:pt>
                <c:pt idx="2">
                  <c:v>1840</c:v>
                </c:pt>
                <c:pt idx="3">
                  <c:v>1867</c:v>
                </c:pt>
                <c:pt idx="4">
                  <c:v>1817</c:v>
                </c:pt>
                <c:pt idx="5">
                  <c:v>1974</c:v>
                </c:pt>
                <c:pt idx="6">
                  <c:v>1974</c:v>
                </c:pt>
                <c:pt idx="7">
                  <c:v>1696</c:v>
                </c:pt>
                <c:pt idx="8">
                  <c:v>1445</c:v>
                </c:pt>
                <c:pt idx="9">
                  <c:v>1644</c:v>
                </c:pt>
              </c:numCache>
            </c:numRef>
          </c:val>
        </c:ser>
        <c:ser>
          <c:idx val="2"/>
          <c:order val="2"/>
          <c:tx>
            <c:strRef>
              <c:f>'Shipperless Data'!$A$22</c:f>
              <c:strCache>
                <c:ptCount val="1"/>
                <c:pt idx="0">
                  <c:v>Over 12 months old</c:v>
                </c:pt>
              </c:strCache>
            </c:strRef>
          </c:tx>
          <c:spPr>
            <a:pattFill prst="lgConfetti">
              <a:fgClr>
                <a:srgbClr val="99CC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Data'!$B$22:$M$22</c:f>
              <c:numCache>
                <c:ptCount val="10"/>
                <c:pt idx="0">
                  <c:v>1128</c:v>
                </c:pt>
                <c:pt idx="1">
                  <c:v>1104</c:v>
                </c:pt>
                <c:pt idx="2">
                  <c:v>1220</c:v>
                </c:pt>
                <c:pt idx="3">
                  <c:v>1337</c:v>
                </c:pt>
                <c:pt idx="4">
                  <c:v>1470</c:v>
                </c:pt>
                <c:pt idx="5">
                  <c:v>1712</c:v>
                </c:pt>
                <c:pt idx="6">
                  <c:v>1677</c:v>
                </c:pt>
                <c:pt idx="7">
                  <c:v>1628</c:v>
                </c:pt>
                <c:pt idx="8">
                  <c:v>1565</c:v>
                </c:pt>
                <c:pt idx="9">
                  <c:v>1610</c:v>
                </c:pt>
              </c:numCache>
            </c:numRef>
          </c:val>
        </c:ser>
        <c:ser>
          <c:idx val="3"/>
          <c:order val="3"/>
          <c:tx>
            <c:strRef>
              <c:f>'Shipperless Data'!$A$23</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Data'!$B$19:$M$19</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Data'!$B$23:$M$23</c:f>
              <c:numCache>
                <c:ptCount val="10"/>
                <c:pt idx="0">
                  <c:v>1061</c:v>
                </c:pt>
                <c:pt idx="1">
                  <c:v>1028</c:v>
                </c:pt>
                <c:pt idx="2">
                  <c:v>1063</c:v>
                </c:pt>
                <c:pt idx="3">
                  <c:v>1087</c:v>
                </c:pt>
                <c:pt idx="4">
                  <c:v>1090</c:v>
                </c:pt>
                <c:pt idx="5">
                  <c:v>1157</c:v>
                </c:pt>
                <c:pt idx="6">
                  <c:v>1191</c:v>
                </c:pt>
                <c:pt idx="7">
                  <c:v>1231</c:v>
                </c:pt>
                <c:pt idx="8">
                  <c:v>1269</c:v>
                </c:pt>
                <c:pt idx="9">
                  <c:v>1334</c:v>
                </c:pt>
              </c:numCache>
            </c:numRef>
          </c:val>
        </c:ser>
        <c:overlap val="100"/>
        <c:axId val="9631711"/>
        <c:axId val="19576536"/>
      </c:barChart>
      <c:catAx>
        <c:axId val="9631711"/>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latin typeface="Arial"/>
                <a:ea typeface="Arial"/>
                <a:cs typeface="Arial"/>
              </a:defRPr>
            </a:pPr>
          </a:p>
        </c:txPr>
        <c:crossAx val="19576536"/>
        <c:crosses val="autoZero"/>
        <c:auto val="1"/>
        <c:lblOffset val="100"/>
        <c:noMultiLvlLbl val="0"/>
      </c:catAx>
      <c:valAx>
        <c:axId val="19576536"/>
        <c:scaling>
          <c:orientation val="minMax"/>
        </c:scaling>
        <c:axPos val="l"/>
        <c:title>
          <c:tx>
            <c:rich>
              <a:bodyPr vert="horz" rot="-5400000" anchor="ctr"/>
              <a:lstStyle/>
              <a:p>
                <a:pPr algn="ctr">
                  <a:defRPr/>
                </a:pPr>
                <a:r>
                  <a:rPr lang="en-US" cap="none" sz="10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9631711"/>
        <c:crossesAt val="1"/>
        <c:crossBetween val="between"/>
        <c:dispUnits>
          <c:builtInUnit val="thousands"/>
          <c:dispUnitsLbl>
            <c:layout>
              <c:manualLayout>
                <c:xMode val="edge"/>
                <c:yMode val="edge"/>
                <c:x val="-0.00575"/>
                <c:y val="0.068"/>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3175">
          <a:noFill/>
        </a:ln>
      </c:spPr>
    </c:plotArea>
    <c:legend>
      <c:legendPos val="b"/>
      <c:layout>
        <c:manualLayout>
          <c:xMode val="edge"/>
          <c:yMode val="edge"/>
          <c:x val="0.03875"/>
          <c:y val="0.85925"/>
          <c:w val="0.75825"/>
          <c:h val="0.09225"/>
        </c:manualLayout>
      </c:layout>
      <c:overlay val="0"/>
    </c:legend>
    <c:plotVisOnly val="1"/>
    <c:dispBlanksAs val="gap"/>
    <c:showDLblsOverMax val="0"/>
  </c:chart>
  <c:spPr>
    <a:noFill/>
  </c:spPr>
  <c:txPr>
    <a:bodyPr vert="horz" rot="0"/>
    <a:lstStyle/>
    <a:p>
      <a:pPr>
        <a:defRPr lang="en-US" cap="none" sz="110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Shipper activity - Unregistered 'Yes' response age analysis</a:t>
            </a:r>
          </a:p>
        </c:rich>
      </c:tx>
      <c:layout/>
      <c:spPr>
        <a:noFill/>
        <a:ln>
          <a:noFill/>
        </a:ln>
      </c:spPr>
    </c:title>
    <c:plotArea>
      <c:layout>
        <c:manualLayout>
          <c:xMode val="edge"/>
          <c:yMode val="edge"/>
          <c:x val="0.07825"/>
          <c:y val="0.14075"/>
          <c:w val="0.83125"/>
          <c:h val="0.71125"/>
        </c:manualLayout>
      </c:layout>
      <c:barChart>
        <c:barDir val="col"/>
        <c:grouping val="stacked"/>
        <c:varyColors val="0"/>
        <c:ser>
          <c:idx val="1"/>
          <c:order val="0"/>
          <c:tx>
            <c:strRef>
              <c:f>'Shipperless Data'!$A$29</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Data'!$B$29:$M$29</c:f>
              <c:numCache>
                <c:ptCount val="10"/>
                <c:pt idx="0">
                  <c:v>37</c:v>
                </c:pt>
                <c:pt idx="1">
                  <c:v>28</c:v>
                </c:pt>
                <c:pt idx="2">
                  <c:v>16</c:v>
                </c:pt>
                <c:pt idx="3">
                  <c:v>7</c:v>
                </c:pt>
                <c:pt idx="4">
                  <c:v>44</c:v>
                </c:pt>
                <c:pt idx="5">
                  <c:v>28</c:v>
                </c:pt>
                <c:pt idx="6">
                  <c:v>29</c:v>
                </c:pt>
                <c:pt idx="7">
                  <c:v>26</c:v>
                </c:pt>
                <c:pt idx="8">
                  <c:v>19</c:v>
                </c:pt>
                <c:pt idx="9">
                  <c:v>34</c:v>
                </c:pt>
              </c:numCache>
            </c:numRef>
          </c:val>
        </c:ser>
        <c:ser>
          <c:idx val="0"/>
          <c:order val="1"/>
          <c:tx>
            <c:strRef>
              <c:f>'Shipperless Data'!$A$30</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Data'!$B$30:$M$30</c:f>
              <c:numCache>
                <c:ptCount val="10"/>
                <c:pt idx="0">
                  <c:v>281</c:v>
                </c:pt>
                <c:pt idx="1">
                  <c:v>159</c:v>
                </c:pt>
                <c:pt idx="2">
                  <c:v>28</c:v>
                </c:pt>
                <c:pt idx="3">
                  <c:v>33</c:v>
                </c:pt>
                <c:pt idx="4">
                  <c:v>31</c:v>
                </c:pt>
                <c:pt idx="5">
                  <c:v>53</c:v>
                </c:pt>
                <c:pt idx="6">
                  <c:v>51</c:v>
                </c:pt>
                <c:pt idx="7">
                  <c:v>46</c:v>
                </c:pt>
                <c:pt idx="8">
                  <c:v>39</c:v>
                </c:pt>
                <c:pt idx="9">
                  <c:v>38</c:v>
                </c:pt>
              </c:numCache>
            </c:numRef>
          </c:val>
        </c:ser>
        <c:ser>
          <c:idx val="2"/>
          <c:order val="2"/>
          <c:tx>
            <c:strRef>
              <c:f>'Shipperless Data'!$A$31</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Data'!$B$31:$M$31</c:f>
              <c:numCache>
                <c:ptCount val="10"/>
                <c:pt idx="0">
                  <c:v>701</c:v>
                </c:pt>
                <c:pt idx="1">
                  <c:v>539</c:v>
                </c:pt>
                <c:pt idx="2">
                  <c:v>631</c:v>
                </c:pt>
                <c:pt idx="3">
                  <c:v>594</c:v>
                </c:pt>
                <c:pt idx="4">
                  <c:v>558</c:v>
                </c:pt>
                <c:pt idx="5">
                  <c:v>557</c:v>
                </c:pt>
                <c:pt idx="6">
                  <c:v>451</c:v>
                </c:pt>
                <c:pt idx="7">
                  <c:v>349</c:v>
                </c:pt>
                <c:pt idx="8">
                  <c:v>242</c:v>
                </c:pt>
                <c:pt idx="9">
                  <c:v>209</c:v>
                </c:pt>
              </c:numCache>
            </c:numRef>
          </c:val>
        </c:ser>
        <c:ser>
          <c:idx val="3"/>
          <c:order val="3"/>
          <c:tx>
            <c:strRef>
              <c:f>'Shipperless Data'!$A$32</c:f>
              <c:strCache>
                <c:ptCount val="1"/>
                <c:pt idx="0">
                  <c:v>Over 24 months old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Data'!$B$32:$M$32</c:f>
              <c:numCache>
                <c:ptCount val="10"/>
                <c:pt idx="0">
                  <c:v>70</c:v>
                </c:pt>
                <c:pt idx="1">
                  <c:v>170</c:v>
                </c:pt>
                <c:pt idx="2">
                  <c:v>175</c:v>
                </c:pt>
                <c:pt idx="3">
                  <c:v>188</c:v>
                </c:pt>
                <c:pt idx="4">
                  <c:v>183</c:v>
                </c:pt>
                <c:pt idx="5">
                  <c:v>211</c:v>
                </c:pt>
                <c:pt idx="6">
                  <c:v>220</c:v>
                </c:pt>
                <c:pt idx="7">
                  <c:v>234</c:v>
                </c:pt>
                <c:pt idx="8">
                  <c:v>250</c:v>
                </c:pt>
                <c:pt idx="9">
                  <c:v>275</c:v>
                </c:pt>
              </c:numCache>
            </c:numRef>
          </c:val>
        </c:ser>
        <c:overlap val="100"/>
        <c:axId val="41971097"/>
        <c:axId val="42195554"/>
      </c:barChart>
      <c:catAx>
        <c:axId val="41971097"/>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42195554"/>
        <c:crosses val="autoZero"/>
        <c:auto val="1"/>
        <c:lblOffset val="100"/>
        <c:noMultiLvlLbl val="0"/>
      </c:catAx>
      <c:valAx>
        <c:axId val="42195554"/>
        <c:scaling>
          <c:orientation val="minMax"/>
        </c:scaling>
        <c:axPos val="l"/>
        <c:title>
          <c:tx>
            <c:rich>
              <a:bodyPr vert="horz" rot="-5400000" anchor="ctr"/>
              <a:lstStyle/>
              <a:p>
                <a:pPr algn="ctr">
                  <a:defRPr/>
                </a:pPr>
                <a:r>
                  <a:rPr lang="en-US" cap="none" sz="1100"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1971097"/>
        <c:crossesAt val="1"/>
        <c:crossBetween val="between"/>
        <c:dispUnits/>
      </c:valAx>
      <c:spPr>
        <a:solidFill>
          <a:srgbClr val="FFFFFF"/>
        </a:solidFill>
        <a:ln w="3175">
          <a:noFill/>
        </a:ln>
      </c:spPr>
    </c:plotArea>
    <c:legend>
      <c:legendPos val="b"/>
      <c:layout>
        <c:manualLayout>
          <c:xMode val="edge"/>
          <c:yMode val="edge"/>
          <c:x val="0.204"/>
          <c:y val="0.937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80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sng" baseline="0">
                <a:latin typeface="Arial"/>
                <a:ea typeface="Arial"/>
                <a:cs typeface="Arial"/>
              </a:rPr>
              <a:t>Orphaned - End User age analysis</a:t>
            </a:r>
          </a:p>
        </c:rich>
      </c:tx>
      <c:layout/>
      <c:spPr>
        <a:noFill/>
        <a:ln>
          <a:noFill/>
        </a:ln>
      </c:spPr>
    </c:title>
    <c:plotArea>
      <c:layout>
        <c:manualLayout>
          <c:xMode val="edge"/>
          <c:yMode val="edge"/>
          <c:x val="0.07225"/>
          <c:y val="0.17075"/>
          <c:w val="0.83675"/>
          <c:h val="0.6465"/>
        </c:manualLayout>
      </c:layout>
      <c:barChart>
        <c:barDir val="col"/>
        <c:grouping val="stacked"/>
        <c:varyColors val="0"/>
        <c:ser>
          <c:idx val="1"/>
          <c:order val="0"/>
          <c:tx>
            <c:strRef>
              <c:f>'Shipperless Data'!$A$38</c:f>
              <c:strCache>
                <c:ptCount val="1"/>
                <c:pt idx="0">
                  <c:v>1 to 6 months old</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Data'!$B$38:$M$38</c:f>
              <c:numCache>
                <c:ptCount val="10"/>
                <c:pt idx="0">
                  <c:v>179</c:v>
                </c:pt>
                <c:pt idx="1">
                  <c:v>31</c:v>
                </c:pt>
                <c:pt idx="2">
                  <c:v>9</c:v>
                </c:pt>
                <c:pt idx="3">
                  <c:v>69</c:v>
                </c:pt>
                <c:pt idx="4">
                  <c:v>39</c:v>
                </c:pt>
                <c:pt idx="5">
                  <c:v>19</c:v>
                </c:pt>
                <c:pt idx="6">
                  <c:v>31</c:v>
                </c:pt>
                <c:pt idx="7">
                  <c:v>24</c:v>
                </c:pt>
                <c:pt idx="8">
                  <c:v>32</c:v>
                </c:pt>
                <c:pt idx="9">
                  <c:v>29</c:v>
                </c:pt>
              </c:numCache>
            </c:numRef>
          </c:val>
        </c:ser>
        <c:ser>
          <c:idx val="0"/>
          <c:order val="1"/>
          <c:tx>
            <c:strRef>
              <c:f>'Shipperless Data'!$A$39</c:f>
              <c:strCache>
                <c:ptCount val="1"/>
                <c:pt idx="0">
                  <c:v>7 to 12 months old </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Data'!$B$39:$M$39</c:f>
              <c:numCache>
                <c:ptCount val="10"/>
                <c:pt idx="0">
                  <c:v>404</c:v>
                </c:pt>
                <c:pt idx="1">
                  <c:v>463</c:v>
                </c:pt>
                <c:pt idx="2">
                  <c:v>420</c:v>
                </c:pt>
                <c:pt idx="3">
                  <c:v>388</c:v>
                </c:pt>
                <c:pt idx="4">
                  <c:v>369</c:v>
                </c:pt>
                <c:pt idx="5">
                  <c:v>303</c:v>
                </c:pt>
                <c:pt idx="6">
                  <c:v>222</c:v>
                </c:pt>
                <c:pt idx="7">
                  <c:v>124</c:v>
                </c:pt>
                <c:pt idx="8">
                  <c:v>105</c:v>
                </c:pt>
                <c:pt idx="9">
                  <c:v>106</c:v>
                </c:pt>
              </c:numCache>
            </c:numRef>
          </c:val>
        </c:ser>
        <c:ser>
          <c:idx val="2"/>
          <c:order val="2"/>
          <c:tx>
            <c:strRef>
              <c:f>'Shipperless Data'!$A$40</c:f>
              <c:strCache>
                <c:ptCount val="1"/>
                <c:pt idx="0">
                  <c:v>Over 12 months old</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Data'!$B$40:$M$40</c:f>
              <c:numCache>
                <c:ptCount val="10"/>
                <c:pt idx="0">
                  <c:v>531</c:v>
                </c:pt>
                <c:pt idx="1">
                  <c:v>498</c:v>
                </c:pt>
                <c:pt idx="2">
                  <c:v>440</c:v>
                </c:pt>
                <c:pt idx="3">
                  <c:v>433</c:v>
                </c:pt>
                <c:pt idx="4">
                  <c:v>423</c:v>
                </c:pt>
                <c:pt idx="5">
                  <c:v>409</c:v>
                </c:pt>
                <c:pt idx="6">
                  <c:v>435</c:v>
                </c:pt>
                <c:pt idx="7">
                  <c:v>483</c:v>
                </c:pt>
                <c:pt idx="8">
                  <c:v>489</c:v>
                </c:pt>
                <c:pt idx="9">
                  <c:v>466</c:v>
                </c:pt>
              </c:numCache>
            </c:numRef>
          </c:val>
        </c:ser>
        <c:ser>
          <c:idx val="3"/>
          <c:order val="3"/>
          <c:tx>
            <c:strRef>
              <c:f>'Shipperless Data'!$A$41</c:f>
              <c:strCache>
                <c:ptCount val="1"/>
                <c:pt idx="0">
                  <c:v>Over 24 months old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'Shipperless Data'!$B$2:$M$2</c:f>
              <c:strCache>
                <c:ptCount val="10"/>
                <c:pt idx="0">
                  <c:v>Jan</c:v>
                </c:pt>
                <c:pt idx="1">
                  <c:v>Feb</c:v>
                </c:pt>
                <c:pt idx="2">
                  <c:v>Mar</c:v>
                </c:pt>
                <c:pt idx="3">
                  <c:v>Apr</c:v>
                </c:pt>
                <c:pt idx="4">
                  <c:v>May</c:v>
                </c:pt>
                <c:pt idx="5">
                  <c:v>Jun</c:v>
                </c:pt>
                <c:pt idx="6">
                  <c:v>Jul</c:v>
                </c:pt>
                <c:pt idx="7">
                  <c:v>Aug</c:v>
                </c:pt>
                <c:pt idx="8">
                  <c:v>Sep</c:v>
                </c:pt>
                <c:pt idx="9">
                  <c:v>Oct</c:v>
                </c:pt>
              </c:strCache>
            </c:strRef>
          </c:cat>
          <c:val>
            <c:numRef>
              <c:f>'Shipperless Data'!$B$41:$M$41</c:f>
              <c:numCache>
                <c:ptCount val="10"/>
                <c:pt idx="0">
                  <c:v>969</c:v>
                </c:pt>
                <c:pt idx="1">
                  <c:v>1019</c:v>
                </c:pt>
                <c:pt idx="2">
                  <c:v>1077</c:v>
                </c:pt>
                <c:pt idx="3">
                  <c:v>1152</c:v>
                </c:pt>
                <c:pt idx="4">
                  <c:v>1192</c:v>
                </c:pt>
                <c:pt idx="5">
                  <c:v>1220</c:v>
                </c:pt>
                <c:pt idx="6">
                  <c:v>1269</c:v>
                </c:pt>
                <c:pt idx="7">
                  <c:v>1316</c:v>
                </c:pt>
                <c:pt idx="8">
                  <c:v>1318</c:v>
                </c:pt>
                <c:pt idx="9">
                  <c:v>1332</c:v>
                </c:pt>
              </c:numCache>
            </c:numRef>
          </c:val>
        </c:ser>
        <c:overlap val="100"/>
        <c:axId val="44215667"/>
        <c:axId val="62396684"/>
      </c:barChart>
      <c:catAx>
        <c:axId val="44215667"/>
        <c:scaling>
          <c:orientation val="minMax"/>
        </c:scaling>
        <c:axPos val="b"/>
        <c:delete val="0"/>
        <c:numFmt formatCode="General" sourceLinked="1"/>
        <c:majorTickMark val="out"/>
        <c:minorTickMark val="none"/>
        <c:tickLblPos val="nextTo"/>
        <c:txPr>
          <a:bodyPr vert="horz" rot="0"/>
          <a:lstStyle/>
          <a:p>
            <a:pPr>
              <a:defRPr lang="en-US" cap="none" sz="850" b="0" i="0" u="none" baseline="0">
                <a:latin typeface="Arial"/>
                <a:ea typeface="Arial"/>
                <a:cs typeface="Arial"/>
              </a:defRPr>
            </a:pPr>
          </a:p>
        </c:txPr>
        <c:crossAx val="62396684"/>
        <c:crosses val="autoZero"/>
        <c:auto val="1"/>
        <c:lblOffset val="100"/>
        <c:noMultiLvlLbl val="0"/>
      </c:catAx>
      <c:valAx>
        <c:axId val="62396684"/>
        <c:scaling>
          <c:orientation val="minMax"/>
        </c:scaling>
        <c:axPos val="l"/>
        <c:title>
          <c:tx>
            <c:rich>
              <a:bodyPr vert="horz" rot="-5400000" anchor="ctr"/>
              <a:lstStyle/>
              <a:p>
                <a:pPr algn="ctr">
                  <a:defRPr/>
                </a:pPr>
                <a:r>
                  <a:rPr lang="en-US" cap="none" sz="925" b="1" i="0" u="none" baseline="0">
                    <a:latin typeface="Arial"/>
                    <a:ea typeface="Arial"/>
                    <a:cs typeface="Arial"/>
                  </a:rPr>
                  <a:t>Volume</a:t>
                </a:r>
              </a:p>
            </c:rich>
          </c:tx>
          <c:layout>
            <c:manualLayout>
              <c:xMode val="factor"/>
              <c:yMode val="factor"/>
              <c:x val="-0.0185"/>
              <c:y val="0.0015"/>
            </c:manualLayout>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4215667"/>
        <c:crossesAt val="1"/>
        <c:crossBetween val="between"/>
        <c:dispUnits/>
      </c:valAx>
      <c:spPr>
        <a:solidFill>
          <a:srgbClr val="FFFFFF"/>
        </a:solidFill>
        <a:ln w="3175">
          <a:noFill/>
        </a:ln>
      </c:spPr>
    </c:plotArea>
    <c:legend>
      <c:legendPos val="b"/>
      <c:layout>
        <c:manualLayout>
          <c:xMode val="edge"/>
          <c:yMode val="edge"/>
          <c:x val="0.20275"/>
          <c:y val="0.91075"/>
        </c:manualLayout>
      </c:layout>
      <c:overlay val="0"/>
      <c:txPr>
        <a:bodyPr vert="horz" rot="0"/>
        <a:lstStyle/>
        <a:p>
          <a:pPr>
            <a:defRPr lang="en-US" cap="none" sz="1100" b="0" i="0" u="none" baseline="0">
              <a:latin typeface="Arial"/>
              <a:ea typeface="Arial"/>
              <a:cs typeface="Arial"/>
            </a:defRPr>
          </a:pPr>
        </a:p>
      </c:txPr>
    </c:legend>
    <c:plotVisOnly val="1"/>
    <c:dispBlanksAs val="gap"/>
    <c:showDLblsOverMax val="0"/>
  </c:chart>
  <c:spPr>
    <a:noFill/>
  </c:spPr>
  <c:txPr>
    <a:bodyPr vert="horz" rot="0"/>
    <a:lstStyle/>
    <a:p>
      <a:pPr>
        <a:defRPr lang="en-US" cap="none" sz="12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image" Target="http://xoserve//images/logo/30mm_colour.jp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2.xml" /><Relationship Id="rId2" Type="http://schemas.openxmlformats.org/officeDocument/2006/relationships/chart" Target="/xl/charts/chart43.xml" /><Relationship Id="rId3" Type="http://schemas.openxmlformats.org/officeDocument/2006/relationships/chart" Target="/xl/charts/chart44.xml" /><Relationship Id="rId4" Type="http://schemas.openxmlformats.org/officeDocument/2006/relationships/chart" Target="/xl/charts/chart45.xml" /><Relationship Id="rId5" Type="http://schemas.openxmlformats.org/officeDocument/2006/relationships/chart" Target="/xl/charts/chart46.xml" /><Relationship Id="rId6" Type="http://schemas.openxmlformats.org/officeDocument/2006/relationships/chart" Target="/xl/charts/chart4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 Id="rId4" Type="http://schemas.openxmlformats.org/officeDocument/2006/relationships/chart" Target="/xl/charts/chart51.xml" /><Relationship Id="rId5" Type="http://schemas.openxmlformats.org/officeDocument/2006/relationships/chart" Target="/xl/charts/chart52.xml" /><Relationship Id="rId6" Type="http://schemas.openxmlformats.org/officeDocument/2006/relationships/chart" Target="/xl/charts/chart53.xml" /><Relationship Id="rId7" Type="http://schemas.openxmlformats.org/officeDocument/2006/relationships/chart" Target="/xl/charts/chart54.xml" /><Relationship Id="rId8" Type="http://schemas.openxmlformats.org/officeDocument/2006/relationships/chart" Target="/xl/charts/chart55.xml" /><Relationship Id="rId9" Type="http://schemas.openxmlformats.org/officeDocument/2006/relationships/chart" Target="/xl/charts/chart56.xml" /><Relationship Id="rId10" Type="http://schemas.openxmlformats.org/officeDocument/2006/relationships/chart" Target="/xl/charts/chart57.xml" /><Relationship Id="rId11" Type="http://schemas.openxmlformats.org/officeDocument/2006/relationships/chart" Target="/xl/charts/chart58.xml" /><Relationship Id="rId12" Type="http://schemas.openxmlformats.org/officeDocument/2006/relationships/chart" Target="/xl/charts/chart59.xml" /><Relationship Id="rId13" Type="http://schemas.openxmlformats.org/officeDocument/2006/relationships/chart" Target="/xl/charts/chart60.xml" /><Relationship Id="rId14" Type="http://schemas.openxmlformats.org/officeDocument/2006/relationships/chart" Target="/xl/charts/chart61.xml" /><Relationship Id="rId15" Type="http://schemas.openxmlformats.org/officeDocument/2006/relationships/chart" Target="/xl/charts/chart62.xml" /><Relationship Id="rId16" Type="http://schemas.openxmlformats.org/officeDocument/2006/relationships/chart" Target="/xl/charts/chart63.xml" /><Relationship Id="rId17" Type="http://schemas.openxmlformats.org/officeDocument/2006/relationships/chart" Target="/xl/charts/chart64.xml" /><Relationship Id="rId18" Type="http://schemas.openxmlformats.org/officeDocument/2006/relationships/chart" Target="/xl/charts/chart65.xml" /><Relationship Id="rId19" Type="http://schemas.openxmlformats.org/officeDocument/2006/relationships/chart" Target="/xl/charts/chart66.xml" /><Relationship Id="rId20" Type="http://schemas.openxmlformats.org/officeDocument/2006/relationships/chart" Target="/xl/charts/chart67.xml" /><Relationship Id="rId21" Type="http://schemas.openxmlformats.org/officeDocument/2006/relationships/chart" Target="/xl/charts/chart68.xml" /><Relationship Id="rId22" Type="http://schemas.openxmlformats.org/officeDocument/2006/relationships/chart" Target="/xl/charts/chart69.xml" /><Relationship Id="rId23" Type="http://schemas.openxmlformats.org/officeDocument/2006/relationships/chart" Target="/xl/charts/chart70.xml" /><Relationship Id="rId24" Type="http://schemas.openxmlformats.org/officeDocument/2006/relationships/chart" Target="/xl/charts/chart71.xml" /><Relationship Id="rId25" Type="http://schemas.openxmlformats.org/officeDocument/2006/relationships/chart" Target="/xl/charts/chart72.xml" /><Relationship Id="rId26" Type="http://schemas.openxmlformats.org/officeDocument/2006/relationships/chart" Target="/xl/charts/chart73.xml" /><Relationship Id="rId27" Type="http://schemas.openxmlformats.org/officeDocument/2006/relationships/chart" Target="/xl/charts/chart74.xml" /><Relationship Id="rId28" Type="http://schemas.openxmlformats.org/officeDocument/2006/relationships/chart" Target="/xl/charts/chart75.xml" /><Relationship Id="rId29" Type="http://schemas.openxmlformats.org/officeDocument/2006/relationships/chart" Target="/xl/charts/chart76.xml" /><Relationship Id="rId30" Type="http://schemas.openxmlformats.org/officeDocument/2006/relationships/chart" Target="/xl/charts/chart77.xml" /><Relationship Id="rId31" Type="http://schemas.openxmlformats.org/officeDocument/2006/relationships/chart" Target="/xl/charts/chart78.xml" /><Relationship Id="rId32" Type="http://schemas.openxmlformats.org/officeDocument/2006/relationships/chart" Target="/xl/charts/chart79.xml" /><Relationship Id="rId33" Type="http://schemas.openxmlformats.org/officeDocument/2006/relationships/chart" Target="/xl/charts/chart80.xml" /><Relationship Id="rId34" Type="http://schemas.openxmlformats.org/officeDocument/2006/relationships/chart" Target="/xl/charts/chart81.xml" /><Relationship Id="rId35" Type="http://schemas.openxmlformats.org/officeDocument/2006/relationships/chart" Target="/xl/charts/chart82.xml" /><Relationship Id="rId36" Type="http://schemas.openxmlformats.org/officeDocument/2006/relationships/chart" Target="/xl/charts/chart83.xml" /><Relationship Id="rId37" Type="http://schemas.openxmlformats.org/officeDocument/2006/relationships/chart" Target="/xl/charts/chart84.xml" /><Relationship Id="rId38" Type="http://schemas.openxmlformats.org/officeDocument/2006/relationships/chart" Target="/xl/charts/chart85.xml" /><Relationship Id="rId39" Type="http://schemas.openxmlformats.org/officeDocument/2006/relationships/chart" Target="/xl/charts/chart86.xml" /><Relationship Id="rId40" Type="http://schemas.openxmlformats.org/officeDocument/2006/relationships/chart" Target="/xl/charts/chart87.xml" /><Relationship Id="rId41" Type="http://schemas.openxmlformats.org/officeDocument/2006/relationships/chart" Target="/xl/charts/chart88.xml" /><Relationship Id="rId42" Type="http://schemas.openxmlformats.org/officeDocument/2006/relationships/chart" Target="/xl/charts/chart89.xml" /><Relationship Id="rId43" Type="http://schemas.openxmlformats.org/officeDocument/2006/relationships/chart" Target="/xl/charts/chart90.xml" /><Relationship Id="rId44" Type="http://schemas.openxmlformats.org/officeDocument/2006/relationships/chart" Target="/xl/charts/chart91.xml" /><Relationship Id="rId45" Type="http://schemas.openxmlformats.org/officeDocument/2006/relationships/chart" Target="/xl/charts/chart9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0.07825</cdr:x>
      <cdr:y>0.49425</cdr:y>
    </cdr:to>
    <cdr:sp>
      <cdr:nvSpPr>
        <cdr:cNvPr id="3" name="TextBox 3"/>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0.07825</cdr:x>
      <cdr:y>0.5465</cdr:y>
    </cdr:to>
    <cdr:sp>
      <cdr:nvSpPr>
        <cdr:cNvPr id="4" name="TextBox 4"/>
        <cdr:cNvSpPr txBox="1">
          <a:spLocks noChangeArrowheads="1"/>
        </cdr:cNvSpPr>
      </cdr:nvSpPr>
      <cdr:spPr>
        <a:xfrm>
          <a:off x="0" y="0"/>
          <a:ext cx="40957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0.6325</cdr:x>
      <cdr:y>0.479</cdr:y>
    </cdr:from>
    <cdr:to>
      <cdr:x>0.78825</cdr:x>
      <cdr:y>0.539</cdr:y>
    </cdr:to>
    <cdr:sp>
      <cdr:nvSpPr>
        <cdr:cNvPr id="5" name="TextBox 5"/>
        <cdr:cNvSpPr txBox="1">
          <a:spLocks noChangeArrowheads="1"/>
        </cdr:cNvSpPr>
      </cdr:nvSpPr>
      <cdr:spPr>
        <a:xfrm>
          <a:off x="3314700" y="0"/>
          <a:ext cx="81915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0.45125</cdr:y>
    </cdr:from>
    <cdr:to>
      <cdr:x>0.00625</cdr:x>
      <cdr:y>-536870.46075</cdr:y>
    </cdr:to>
    <cdr:sp>
      <cdr:nvSpPr>
        <cdr:cNvPr id="1" name="TextBox 1"/>
        <cdr:cNvSpPr txBox="1">
          <a:spLocks noChangeArrowheads="1"/>
        </cdr:cNvSpPr>
      </cdr:nvSpPr>
      <cdr:spPr>
        <a:xfrm>
          <a:off x="28575"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0.08325</cdr:x>
      <cdr:y>0.5205</cdr:y>
    </cdr:to>
    <cdr:sp>
      <cdr:nvSpPr>
        <cdr:cNvPr id="3" name="TextBox 3"/>
        <cdr:cNvSpPr txBox="1">
          <a:spLocks noChangeArrowheads="1"/>
        </cdr:cNvSpPr>
      </cdr:nvSpPr>
      <cdr:spPr>
        <a:xfrm>
          <a:off x="0" y="0"/>
          <a:ext cx="43815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21078825"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21078825"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21078825"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21078825"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21078825"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21078825"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21078825"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21078825"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21078825"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21078825"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21078825"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21078825" y="0"/>
        <a:ext cx="0" cy="0"/>
      </xdr:xfrm>
      <a:graphic>
        <a:graphicData uri="http://schemas.openxmlformats.org/drawingml/2006/chart">
          <c:chart xmlns:c="http://schemas.openxmlformats.org/drawingml/2006/chart" r:id="rId12"/>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5" name="Chart 27"/>
        <xdr:cNvGraphicFramePr/>
      </xdr:nvGraphicFramePr>
      <xdr:xfrm>
        <a:off x="21078825"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6" name="Chart 28"/>
        <xdr:cNvGraphicFramePr/>
      </xdr:nvGraphicFramePr>
      <xdr:xfrm>
        <a:off x="21078825"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7" name="Chart 29"/>
        <xdr:cNvGraphicFramePr/>
      </xdr:nvGraphicFramePr>
      <xdr:xfrm>
        <a:off x="21078825"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8" name="Chart 30"/>
        <xdr:cNvGraphicFramePr/>
      </xdr:nvGraphicFramePr>
      <xdr:xfrm>
        <a:off x="21078825"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9" name="Chart 31"/>
        <xdr:cNvGraphicFramePr/>
      </xdr:nvGraphicFramePr>
      <xdr:xfrm>
        <a:off x="21078825"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0" name="Chart 32"/>
        <xdr:cNvGraphicFramePr/>
      </xdr:nvGraphicFramePr>
      <xdr:xfrm>
        <a:off x="21078825"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33"/>
        <xdr:cNvGraphicFramePr/>
      </xdr:nvGraphicFramePr>
      <xdr:xfrm>
        <a:off x="21078825"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2" name="Chart 34"/>
        <xdr:cNvGraphicFramePr/>
      </xdr:nvGraphicFramePr>
      <xdr:xfrm>
        <a:off x="333375" y="0"/>
        <a:ext cx="470535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3" name="Chart 35"/>
        <xdr:cNvGraphicFramePr/>
      </xdr:nvGraphicFramePr>
      <xdr:xfrm>
        <a:off x="5638800" y="0"/>
        <a:ext cx="5248275"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4" name="Line 36"/>
        <xdr:cNvSpPr>
          <a:spLocks/>
        </xdr:cNvSpPr>
      </xdr:nvSpPr>
      <xdr:spPr>
        <a:xfrm>
          <a:off x="328612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25" name="Line 37"/>
        <xdr:cNvSpPr>
          <a:spLocks/>
        </xdr:cNvSpPr>
      </xdr:nvSpPr>
      <xdr:spPr>
        <a:xfrm>
          <a:off x="385857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26" name="Line 38"/>
        <xdr:cNvSpPr>
          <a:spLocks/>
        </xdr:cNvSpPr>
      </xdr:nvSpPr>
      <xdr:spPr>
        <a:xfrm>
          <a:off x="328898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27" name="Line 39"/>
        <xdr:cNvSpPr>
          <a:spLocks/>
        </xdr:cNvSpPr>
      </xdr:nvSpPr>
      <xdr:spPr>
        <a:xfrm>
          <a:off x="280416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28" name="Chart 40"/>
        <xdr:cNvGraphicFramePr/>
      </xdr:nvGraphicFramePr>
      <xdr:xfrm>
        <a:off x="333375" y="0"/>
        <a:ext cx="470535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9" name="Chart 41"/>
        <xdr:cNvGraphicFramePr/>
      </xdr:nvGraphicFramePr>
      <xdr:xfrm>
        <a:off x="5638800" y="0"/>
        <a:ext cx="5248275"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0" name="Chart 42"/>
        <xdr:cNvGraphicFramePr/>
      </xdr:nvGraphicFramePr>
      <xdr:xfrm>
        <a:off x="333375" y="0"/>
        <a:ext cx="470535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1" name="Chart 43"/>
        <xdr:cNvGraphicFramePr/>
      </xdr:nvGraphicFramePr>
      <xdr:xfrm>
        <a:off x="5638800" y="0"/>
        <a:ext cx="5248275"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2" name="Chart 44"/>
        <xdr:cNvGraphicFramePr/>
      </xdr:nvGraphicFramePr>
      <xdr:xfrm>
        <a:off x="266700" y="0"/>
        <a:ext cx="475297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3" name="Chart 45"/>
        <xdr:cNvGraphicFramePr/>
      </xdr:nvGraphicFramePr>
      <xdr:xfrm>
        <a:off x="257175" y="0"/>
        <a:ext cx="476250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4" name="Chart 46"/>
        <xdr:cNvGraphicFramePr/>
      </xdr:nvGraphicFramePr>
      <xdr:xfrm>
        <a:off x="266700" y="0"/>
        <a:ext cx="476250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5" name="Chart 47"/>
        <xdr:cNvGraphicFramePr/>
      </xdr:nvGraphicFramePr>
      <xdr:xfrm>
        <a:off x="266700" y="0"/>
        <a:ext cx="476250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6" name="Chart 48"/>
        <xdr:cNvGraphicFramePr/>
      </xdr:nvGraphicFramePr>
      <xdr:xfrm>
        <a:off x="5114925" y="0"/>
        <a:ext cx="31432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37" name="Chart 51"/>
        <xdr:cNvGraphicFramePr/>
      </xdr:nvGraphicFramePr>
      <xdr:xfrm>
        <a:off x="295275" y="0"/>
        <a:ext cx="5686425"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38" name="Chart 52"/>
        <xdr:cNvGraphicFramePr/>
      </xdr:nvGraphicFramePr>
      <xdr:xfrm>
        <a:off x="276225" y="0"/>
        <a:ext cx="5705475"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39" name="Chart 53"/>
        <xdr:cNvGraphicFramePr/>
      </xdr:nvGraphicFramePr>
      <xdr:xfrm>
        <a:off x="5114925" y="0"/>
        <a:ext cx="31432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0" name="Chart 54"/>
        <xdr:cNvGraphicFramePr/>
      </xdr:nvGraphicFramePr>
      <xdr:xfrm>
        <a:off x="5114925" y="0"/>
        <a:ext cx="31432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647700</xdr:colOff>
      <xdr:row>0</xdr:row>
      <xdr:rowOff>0</xdr:rowOff>
    </xdr:to>
    <xdr:graphicFrame>
      <xdr:nvGraphicFramePr>
        <xdr:cNvPr id="41" name="Chart 55"/>
        <xdr:cNvGraphicFramePr/>
      </xdr:nvGraphicFramePr>
      <xdr:xfrm>
        <a:off x="5114925" y="0"/>
        <a:ext cx="31432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2" name="Chart 57"/>
        <xdr:cNvGraphicFramePr/>
      </xdr:nvGraphicFramePr>
      <xdr:xfrm>
        <a:off x="5114925" y="0"/>
        <a:ext cx="59626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3" name="Chart 60"/>
        <xdr:cNvGraphicFramePr/>
      </xdr:nvGraphicFramePr>
      <xdr:xfrm>
        <a:off x="342900" y="0"/>
        <a:ext cx="470535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4" name="Chart 61"/>
        <xdr:cNvGraphicFramePr/>
      </xdr:nvGraphicFramePr>
      <xdr:xfrm>
        <a:off x="342900" y="0"/>
        <a:ext cx="470535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5" name="Chart 62"/>
        <xdr:cNvGraphicFramePr/>
      </xdr:nvGraphicFramePr>
      <xdr:xfrm>
        <a:off x="342900" y="0"/>
        <a:ext cx="470535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6" name="Chart 64"/>
        <xdr:cNvGraphicFramePr/>
      </xdr:nvGraphicFramePr>
      <xdr:xfrm>
        <a:off x="266700" y="0"/>
        <a:ext cx="476250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47" name="Chart 65"/>
        <xdr:cNvGraphicFramePr/>
      </xdr:nvGraphicFramePr>
      <xdr:xfrm>
        <a:off x="257175" y="0"/>
        <a:ext cx="4772025" cy="0"/>
      </xdr:xfrm>
      <a:graphic>
        <a:graphicData uri="http://schemas.openxmlformats.org/drawingml/2006/chart">
          <c:chart xmlns:c="http://schemas.openxmlformats.org/drawingml/2006/chart" r:id="rId41"/>
        </a:graphicData>
      </a:graphic>
    </xdr:graphicFrame>
    <xdr:clientData/>
  </xdr:twoCellAnchor>
  <xdr:twoCellAnchor>
    <xdr:from>
      <xdr:col>3</xdr:col>
      <xdr:colOff>180975</xdr:colOff>
      <xdr:row>26</xdr:row>
      <xdr:rowOff>0</xdr:rowOff>
    </xdr:from>
    <xdr:to>
      <xdr:col>4</xdr:col>
      <xdr:colOff>171450</xdr:colOff>
      <xdr:row>26</xdr:row>
      <xdr:rowOff>0</xdr:rowOff>
    </xdr:to>
    <xdr:sp>
      <xdr:nvSpPr>
        <xdr:cNvPr id="48" name="TextBox 496"/>
        <xdr:cNvSpPr txBox="1">
          <a:spLocks noChangeArrowheads="1"/>
        </xdr:cNvSpPr>
      </xdr:nvSpPr>
      <xdr:spPr>
        <a:xfrm>
          <a:off x="3048000" y="4752975"/>
          <a:ext cx="6762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26</xdr:row>
      <xdr:rowOff>0</xdr:rowOff>
    </xdr:from>
    <xdr:to>
      <xdr:col>6</xdr:col>
      <xdr:colOff>495300</xdr:colOff>
      <xdr:row>26</xdr:row>
      <xdr:rowOff>0</xdr:rowOff>
    </xdr:to>
    <xdr:sp>
      <xdr:nvSpPr>
        <xdr:cNvPr id="49" name="TextBox 497"/>
        <xdr:cNvSpPr txBox="1">
          <a:spLocks noChangeArrowheads="1"/>
        </xdr:cNvSpPr>
      </xdr:nvSpPr>
      <xdr:spPr>
        <a:xfrm>
          <a:off x="4114800" y="4752975"/>
          <a:ext cx="6381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26</xdr:row>
      <xdr:rowOff>0</xdr:rowOff>
    </xdr:from>
    <xdr:to>
      <xdr:col>8</xdr:col>
      <xdr:colOff>76200</xdr:colOff>
      <xdr:row>26</xdr:row>
      <xdr:rowOff>0</xdr:rowOff>
    </xdr:to>
    <xdr:sp>
      <xdr:nvSpPr>
        <xdr:cNvPr id="50" name="TextBox 498"/>
        <xdr:cNvSpPr txBox="1">
          <a:spLocks noChangeArrowheads="1"/>
        </xdr:cNvSpPr>
      </xdr:nvSpPr>
      <xdr:spPr>
        <a:xfrm>
          <a:off x="4705350" y="4752975"/>
          <a:ext cx="3333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26</xdr:row>
      <xdr:rowOff>0</xdr:rowOff>
    </xdr:from>
    <xdr:to>
      <xdr:col>9</xdr:col>
      <xdr:colOff>638175</xdr:colOff>
      <xdr:row>26</xdr:row>
      <xdr:rowOff>0</xdr:rowOff>
    </xdr:to>
    <xdr:sp>
      <xdr:nvSpPr>
        <xdr:cNvPr id="51" name="TextBox 499"/>
        <xdr:cNvSpPr txBox="1">
          <a:spLocks noChangeArrowheads="1"/>
        </xdr:cNvSpPr>
      </xdr:nvSpPr>
      <xdr:spPr>
        <a:xfrm>
          <a:off x="587692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26</xdr:row>
      <xdr:rowOff>0</xdr:rowOff>
    </xdr:from>
    <xdr:to>
      <xdr:col>11</xdr:col>
      <xdr:colOff>19050</xdr:colOff>
      <xdr:row>26</xdr:row>
      <xdr:rowOff>0</xdr:rowOff>
    </xdr:to>
    <xdr:sp>
      <xdr:nvSpPr>
        <xdr:cNvPr id="52" name="TextBox 500"/>
        <xdr:cNvSpPr txBox="1">
          <a:spLocks noChangeArrowheads="1"/>
        </xdr:cNvSpPr>
      </xdr:nvSpPr>
      <xdr:spPr>
        <a:xfrm>
          <a:off x="655320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26</xdr:row>
      <xdr:rowOff>0</xdr:rowOff>
    </xdr:from>
    <xdr:to>
      <xdr:col>13</xdr:col>
      <xdr:colOff>333375</xdr:colOff>
      <xdr:row>26</xdr:row>
      <xdr:rowOff>0</xdr:rowOff>
    </xdr:to>
    <xdr:sp>
      <xdr:nvSpPr>
        <xdr:cNvPr id="53" name="TextBox 501"/>
        <xdr:cNvSpPr txBox="1">
          <a:spLocks noChangeArrowheads="1"/>
        </xdr:cNvSpPr>
      </xdr:nvSpPr>
      <xdr:spPr>
        <a:xfrm>
          <a:off x="7572375"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26</xdr:row>
      <xdr:rowOff>0</xdr:rowOff>
    </xdr:from>
    <xdr:to>
      <xdr:col>14</xdr:col>
      <xdr:colOff>666750</xdr:colOff>
      <xdr:row>26</xdr:row>
      <xdr:rowOff>0</xdr:rowOff>
    </xdr:to>
    <xdr:sp>
      <xdr:nvSpPr>
        <xdr:cNvPr id="54" name="TextBox 502"/>
        <xdr:cNvSpPr txBox="1">
          <a:spLocks noChangeArrowheads="1"/>
        </xdr:cNvSpPr>
      </xdr:nvSpPr>
      <xdr:spPr>
        <a:xfrm>
          <a:off x="8553450" y="4752975"/>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1628775</xdr:colOff>
      <xdr:row>26</xdr:row>
      <xdr:rowOff>0</xdr:rowOff>
    </xdr:from>
    <xdr:to>
      <xdr:col>14</xdr:col>
      <xdr:colOff>2286000</xdr:colOff>
      <xdr:row>26</xdr:row>
      <xdr:rowOff>0</xdr:rowOff>
    </xdr:to>
    <xdr:sp>
      <xdr:nvSpPr>
        <xdr:cNvPr id="55" name="TextBox 510"/>
        <xdr:cNvSpPr txBox="1">
          <a:spLocks noChangeArrowheads="1"/>
        </xdr:cNvSpPr>
      </xdr:nvSpPr>
      <xdr:spPr>
        <a:xfrm>
          <a:off x="9886950" y="4752975"/>
          <a:ext cx="657225"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790575</xdr:colOff>
      <xdr:row>26</xdr:row>
      <xdr:rowOff>0</xdr:rowOff>
    </xdr:from>
    <xdr:to>
      <xdr:col>14</xdr:col>
      <xdr:colOff>2162175</xdr:colOff>
      <xdr:row>26</xdr:row>
      <xdr:rowOff>0</xdr:rowOff>
    </xdr:to>
    <xdr:sp>
      <xdr:nvSpPr>
        <xdr:cNvPr id="56" name="TextBox 511"/>
        <xdr:cNvSpPr txBox="1">
          <a:spLocks noChangeArrowheads="1"/>
        </xdr:cNvSpPr>
      </xdr:nvSpPr>
      <xdr:spPr>
        <a:xfrm>
          <a:off x="9048750" y="4752975"/>
          <a:ext cx="137160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14</xdr:col>
      <xdr:colOff>257175</xdr:colOff>
      <xdr:row>3</xdr:row>
      <xdr:rowOff>0</xdr:rowOff>
    </xdr:from>
    <xdr:to>
      <xdr:col>15</xdr:col>
      <xdr:colOff>495300</xdr:colOff>
      <xdr:row>5</xdr:row>
      <xdr:rowOff>85725</xdr:rowOff>
    </xdr:to>
    <xdr:pic>
      <xdr:nvPicPr>
        <xdr:cNvPr id="57" name="Picture 749"/>
        <xdr:cNvPicPr preferRelativeResize="1">
          <a:picLocks noChangeAspect="1"/>
        </xdr:cNvPicPr>
      </xdr:nvPicPr>
      <xdr:blipFill>
        <a:blip r:link="rId42"/>
        <a:stretch>
          <a:fillRect/>
        </a:stretch>
      </xdr:blipFill>
      <xdr:spPr>
        <a:xfrm>
          <a:off x="8515350" y="495300"/>
          <a:ext cx="25336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15</xdr:col>
      <xdr:colOff>0</xdr:colOff>
      <xdr:row>6</xdr:row>
      <xdr:rowOff>123825</xdr:rowOff>
    </xdr:to>
    <xdr:sp>
      <xdr:nvSpPr>
        <xdr:cNvPr id="1" name="TextBox 1"/>
        <xdr:cNvSpPr txBox="1">
          <a:spLocks noChangeArrowheads="1"/>
        </xdr:cNvSpPr>
      </xdr:nvSpPr>
      <xdr:spPr>
        <a:xfrm>
          <a:off x="0" y="428625"/>
          <a:ext cx="9258300" cy="144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1478 MPRNs have been processes during September. 884 were cleared and the number requiring further investigation has increased by 594. 
64</a:t>
          </a:r>
          <a:r>
            <a:rPr lang="en-US" cap="none" sz="1100" b="1" i="0" u="none" baseline="0">
              <a:latin typeface="Arial"/>
              <a:ea typeface="Arial"/>
              <a:cs typeface="Arial"/>
            </a:rPr>
            <a:t>%</a:t>
          </a:r>
          <a:r>
            <a:rPr lang="en-US" cap="none" sz="1100" b="0" i="0" u="none" baseline="0">
              <a:latin typeface="Arial"/>
              <a:ea typeface="Arial"/>
              <a:cs typeface="Arial"/>
            </a:rPr>
            <a:t> of the cleared MPRNs are erroneous and will be set to EX, 31</a:t>
          </a:r>
          <a:r>
            <a:rPr lang="en-US" cap="none" sz="1100" b="1" i="0" u="none" baseline="0">
              <a:latin typeface="Arial"/>
              <a:ea typeface="Arial"/>
              <a:cs typeface="Arial"/>
            </a:rPr>
            <a:t>%</a:t>
          </a:r>
          <a:r>
            <a:rPr lang="en-US" cap="none" sz="1100" b="0" i="0" u="none" baseline="0">
              <a:latin typeface="Arial"/>
              <a:ea typeface="Arial"/>
              <a:cs typeface="Arial"/>
            </a:rPr>
            <a:t> are now registered and 3</a:t>
          </a:r>
          <a:r>
            <a:rPr lang="en-US" cap="none" sz="1100" b="1" i="0" u="none" baseline="0">
              <a:latin typeface="Arial"/>
              <a:ea typeface="Arial"/>
              <a:cs typeface="Arial"/>
            </a:rPr>
            <a:t>%</a:t>
          </a:r>
          <a:r>
            <a:rPr lang="en-US" cap="none" sz="1100" b="0" i="0" u="none" baseline="0">
              <a:latin typeface="Arial"/>
              <a:ea typeface="Arial"/>
              <a:cs typeface="Arial"/>
            </a:rPr>
            <a:t> of the sites are legitimately unregistered.
22528 MPRNs have been or are going through the End User process and to date 2,000 (figure to be confirmed)</a:t>
          </a:r>
          <a:r>
            <a:rPr lang="en-US" cap="none" sz="1100" b="1" i="0" u="none" baseline="0">
              <a:latin typeface="Arial"/>
              <a:ea typeface="Arial"/>
              <a:cs typeface="Arial"/>
            </a:rPr>
            <a:t> </a:t>
          </a:r>
          <a:r>
            <a:rPr lang="en-US" cap="none" sz="1100" b="0" i="0" u="none" baseline="0">
              <a:latin typeface="Arial"/>
              <a:ea typeface="Arial"/>
              <a:cs typeface="Arial"/>
            </a:rPr>
            <a:t>of these sites have passed the agreed timescales without a response. 
</a:t>
          </a:r>
          <a:r>
            <a:rPr lang="en-US" cap="none" sz="1100" b="0" i="1" u="none" baseline="0">
              <a:solidFill>
                <a:srgbClr val="00CCFF"/>
              </a:solidFill>
              <a:latin typeface="Arial"/>
              <a:ea typeface="Arial"/>
              <a:cs typeface="Arial"/>
            </a:rPr>
            <a:t>Distribution Networks have agreed to site visit the MPRNs that have not had a response from the end user letters and the template to facilitate this is currently being tested ready for use during September.</a:t>
          </a:r>
        </a:p>
      </xdr:txBody>
    </xdr:sp>
    <xdr:clientData/>
  </xdr:twoCellAnchor>
  <xdr:twoCellAnchor>
    <xdr:from>
      <xdr:col>0</xdr:col>
      <xdr:colOff>47625</xdr:colOff>
      <xdr:row>57</xdr:row>
      <xdr:rowOff>47625</xdr:rowOff>
    </xdr:from>
    <xdr:to>
      <xdr:col>14</xdr:col>
      <xdr:colOff>533400</xdr:colOff>
      <xdr:row>84</xdr:row>
      <xdr:rowOff>114300</xdr:rowOff>
    </xdr:to>
    <xdr:graphicFrame>
      <xdr:nvGraphicFramePr>
        <xdr:cNvPr id="2" name="Chart 2"/>
        <xdr:cNvGraphicFramePr/>
      </xdr:nvGraphicFramePr>
      <xdr:xfrm>
        <a:off x="47625" y="10058400"/>
        <a:ext cx="9029700" cy="443865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8</xdr:row>
      <xdr:rowOff>0</xdr:rowOff>
    </xdr:from>
    <xdr:to>
      <xdr:col>14</xdr:col>
      <xdr:colOff>561975</xdr:colOff>
      <xdr:row>29</xdr:row>
      <xdr:rowOff>0</xdr:rowOff>
    </xdr:to>
    <xdr:graphicFrame>
      <xdr:nvGraphicFramePr>
        <xdr:cNvPr id="3" name="Chart 5"/>
        <xdr:cNvGraphicFramePr/>
      </xdr:nvGraphicFramePr>
      <xdr:xfrm>
        <a:off x="66675" y="2076450"/>
        <a:ext cx="9039225" cy="3400425"/>
      </xdr:xfrm>
      <a:graphic>
        <a:graphicData uri="http://schemas.openxmlformats.org/drawingml/2006/chart">
          <c:chart xmlns:c="http://schemas.openxmlformats.org/drawingml/2006/chart" r:id="rId2"/>
        </a:graphicData>
      </a:graphic>
    </xdr:graphicFrame>
    <xdr:clientData/>
  </xdr:twoCellAnchor>
  <xdr:twoCellAnchor>
    <xdr:from>
      <xdr:col>0</xdr:col>
      <xdr:colOff>161925</xdr:colOff>
      <xdr:row>86</xdr:row>
      <xdr:rowOff>123825</xdr:rowOff>
    </xdr:from>
    <xdr:to>
      <xdr:col>14</xdr:col>
      <xdr:colOff>657225</xdr:colOff>
      <xdr:row>116</xdr:row>
      <xdr:rowOff>142875</xdr:rowOff>
    </xdr:to>
    <xdr:graphicFrame>
      <xdr:nvGraphicFramePr>
        <xdr:cNvPr id="4" name="Chart 6"/>
        <xdr:cNvGraphicFramePr/>
      </xdr:nvGraphicFramePr>
      <xdr:xfrm>
        <a:off x="161925" y="14830425"/>
        <a:ext cx="9039225" cy="4876800"/>
      </xdr:xfrm>
      <a:graphic>
        <a:graphicData uri="http://schemas.openxmlformats.org/drawingml/2006/chart">
          <c:chart xmlns:c="http://schemas.openxmlformats.org/drawingml/2006/chart" r:id="rId3"/>
        </a:graphicData>
      </a:graphic>
    </xdr:graphicFrame>
    <xdr:clientData/>
  </xdr:twoCellAnchor>
  <xdr:twoCellAnchor>
    <xdr:from>
      <xdr:col>0</xdr:col>
      <xdr:colOff>161925</xdr:colOff>
      <xdr:row>117</xdr:row>
      <xdr:rowOff>123825</xdr:rowOff>
    </xdr:from>
    <xdr:to>
      <xdr:col>14</xdr:col>
      <xdr:colOff>657225</xdr:colOff>
      <xdr:row>138</xdr:row>
      <xdr:rowOff>66675</xdr:rowOff>
    </xdr:to>
    <xdr:graphicFrame>
      <xdr:nvGraphicFramePr>
        <xdr:cNvPr id="5" name="Chart 7"/>
        <xdr:cNvGraphicFramePr/>
      </xdr:nvGraphicFramePr>
      <xdr:xfrm>
        <a:off x="161925" y="19850100"/>
        <a:ext cx="9039225" cy="3343275"/>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30</xdr:row>
      <xdr:rowOff>0</xdr:rowOff>
    </xdr:from>
    <xdr:to>
      <xdr:col>14</xdr:col>
      <xdr:colOff>571500</xdr:colOff>
      <xdr:row>56</xdr:row>
      <xdr:rowOff>95250</xdr:rowOff>
    </xdr:to>
    <xdr:graphicFrame>
      <xdr:nvGraphicFramePr>
        <xdr:cNvPr id="6" name="Chart 8"/>
        <xdr:cNvGraphicFramePr/>
      </xdr:nvGraphicFramePr>
      <xdr:xfrm>
        <a:off x="66675" y="5638800"/>
        <a:ext cx="9048750" cy="430530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138</xdr:row>
      <xdr:rowOff>142875</xdr:rowOff>
    </xdr:from>
    <xdr:to>
      <xdr:col>14</xdr:col>
      <xdr:colOff>647700</xdr:colOff>
      <xdr:row>159</xdr:row>
      <xdr:rowOff>152400</xdr:rowOff>
    </xdr:to>
    <xdr:graphicFrame>
      <xdr:nvGraphicFramePr>
        <xdr:cNvPr id="7" name="Chart 10"/>
        <xdr:cNvGraphicFramePr/>
      </xdr:nvGraphicFramePr>
      <xdr:xfrm>
        <a:off x="114300" y="23269575"/>
        <a:ext cx="9077325" cy="34099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0.00675</cdr:y>
    </cdr:from>
    <cdr:to>
      <cdr:x>0.2035</cdr:x>
      <cdr:y>0.379</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SLA</a:t>
          </a:r>
        </a:p>
      </cdr:txBody>
    </cdr:sp>
  </cdr:relSizeAnchor>
  <cdr:relSizeAnchor xmlns:cdr="http://schemas.openxmlformats.org/drawingml/2006/chartDrawing">
    <cdr:from>
      <cdr:x>0.01575</cdr:x>
      <cdr:y>0</cdr:y>
    </cdr:from>
    <cdr:to>
      <cdr:x>0.2035</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Better than SLA</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0.449</cdr:y>
    </cdr:from>
    <cdr:to>
      <cdr:x>0.0065</cdr:x>
      <cdr:y>-536870.463</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Worse than baseline</a:t>
          </a:r>
        </a:p>
      </cdr:txBody>
    </cdr:sp>
  </cdr:relSizeAnchor>
  <cdr:relSizeAnchor xmlns:cdr="http://schemas.openxmlformats.org/drawingml/2006/chartDrawing">
    <cdr:from>
      <cdr:x>0</cdr:x>
      <cdr:y>0.51475</cdr:y>
    </cdr:from>
    <cdr:to>
      <cdr:x>0</cdr:x>
      <cdr:y>-536870.39725</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25" b="0" i="0" u="none" baseline="0">
              <a:latin typeface="Arial"/>
              <a:ea typeface="Arial"/>
              <a:cs typeface="Arial"/>
            </a:rPr>
            <a:t>Better than baseline</a:t>
          </a:r>
        </a:p>
      </cdr:txBody>
    </cdr:sp>
  </cdr:relSizeAnchor>
  <cdr:relSizeAnchor xmlns:cdr="http://schemas.openxmlformats.org/drawingml/2006/chartDrawing">
    <cdr:from>
      <cdr:x>0</cdr:x>
      <cdr:y>0.458</cdr:y>
    </cdr:from>
    <cdr:to>
      <cdr:x>0.08375</cdr:x>
      <cdr:y>0.49425</cdr:y>
    </cdr:to>
    <cdr:sp>
      <cdr:nvSpPr>
        <cdr:cNvPr id="3" name="TextBox 3"/>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Worse than baseline</a:t>
          </a:r>
        </a:p>
      </cdr:txBody>
    </cdr:sp>
  </cdr:relSizeAnchor>
  <cdr:relSizeAnchor xmlns:cdr="http://schemas.openxmlformats.org/drawingml/2006/chartDrawing">
    <cdr:from>
      <cdr:x>0</cdr:x>
      <cdr:y>0.507</cdr:y>
    </cdr:from>
    <cdr:to>
      <cdr:x>0.08375</cdr:x>
      <cdr:y>0.5465</cdr:y>
    </cdr:to>
    <cdr:sp>
      <cdr:nvSpPr>
        <cdr:cNvPr id="4" name="TextBox 4"/>
        <cdr:cNvSpPr txBox="1">
          <a:spLocks noChangeArrowheads="1"/>
        </cdr:cNvSpPr>
      </cdr:nvSpPr>
      <cdr:spPr>
        <a:xfrm>
          <a:off x="0" y="0"/>
          <a:ext cx="352425" cy="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Better than baseline</a:t>
          </a:r>
        </a:p>
      </cdr:txBody>
    </cdr:sp>
  </cdr:relSizeAnchor>
  <cdr:relSizeAnchor xmlns:cdr="http://schemas.openxmlformats.org/drawingml/2006/chartDrawing">
    <cdr:from>
      <cdr:x>0.634</cdr:x>
      <cdr:y>0.479</cdr:y>
    </cdr:from>
    <cdr:to>
      <cdr:x>0.7875</cdr:x>
      <cdr:y>0.539</cdr:y>
    </cdr:to>
    <cdr:sp>
      <cdr:nvSpPr>
        <cdr:cNvPr id="5" name="TextBox 5"/>
        <cdr:cNvSpPr txBox="1">
          <a:spLocks noChangeArrowheads="1"/>
        </cdr:cNvSpPr>
      </cdr:nvSpPr>
      <cdr:spPr>
        <a:xfrm>
          <a:off x="2686050" y="0"/>
          <a:ext cx="647700" cy="0"/>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000" b="0" i="0" u="none" baseline="0">
              <a:latin typeface="Arial"/>
              <a:ea typeface="Arial"/>
              <a:cs typeface="Arial"/>
            </a:rPr>
            <a:t>
Data not
Available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0.45125</cdr:y>
    </cdr:from>
    <cdr:to>
      <cdr:x>0.0065</cdr:x>
      <cdr:y>-536870.46075</cdr:y>
    </cdr:to>
    <cdr:sp>
      <cdr:nvSpPr>
        <cdr:cNvPr id="1" name="TextBox 1"/>
        <cdr:cNvSpPr txBox="1">
          <a:spLocks noChangeArrowheads="1"/>
        </cdr:cNvSpPr>
      </cdr:nvSpPr>
      <cdr:spPr>
        <a:xfrm>
          <a:off x="1905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Worse than baseline</a:t>
          </a:r>
        </a:p>
      </cdr:txBody>
    </cdr:sp>
  </cdr:relSizeAnchor>
  <cdr:relSizeAnchor xmlns:cdr="http://schemas.openxmlformats.org/drawingml/2006/chartDrawing">
    <cdr:from>
      <cdr:x>0</cdr:x>
      <cdr:y>0.512</cdr:y>
    </cdr:from>
    <cdr:to>
      <cdr:x>0</cdr:x>
      <cdr:y>-536870.4</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ctr">
            <a:defRPr/>
          </a:pPr>
          <a:r>
            <a:rPr lang="en-US" cap="none" sz="175" b="0" i="0" u="none" baseline="0">
              <a:latin typeface="Arial"/>
              <a:ea typeface="Arial"/>
              <a:cs typeface="Arial"/>
            </a:rPr>
            <a:t>Better than baseline</a:t>
          </a:r>
        </a:p>
      </cdr:txBody>
    </cdr:sp>
  </cdr:relSizeAnchor>
  <cdr:relSizeAnchor xmlns:cdr="http://schemas.openxmlformats.org/drawingml/2006/chartDrawing">
    <cdr:from>
      <cdr:x>0</cdr:x>
      <cdr:y>0.48275</cdr:y>
    </cdr:from>
    <cdr:to>
      <cdr:x>0.089</cdr:x>
      <cdr:y>0.5205</cdr:y>
    </cdr:to>
    <cdr:sp>
      <cdr:nvSpPr>
        <cdr:cNvPr id="3" name="TextBox 3"/>
        <cdr:cNvSpPr txBox="1">
          <a:spLocks noChangeArrowheads="1"/>
        </cdr:cNvSpPr>
      </cdr:nvSpPr>
      <cdr:spPr>
        <a:xfrm>
          <a:off x="0" y="0"/>
          <a:ext cx="381000" cy="0"/>
        </a:xfrm>
        <a:prstGeom prst="rect">
          <a:avLst/>
        </a:prstGeom>
        <a:noFill/>
        <a:ln w="9525" cmpd="sng">
          <a:noFill/>
        </a:ln>
      </cdr:spPr>
      <cdr:txBody>
        <a:bodyPr vertOverflow="clip" wrap="square"/>
        <a:p>
          <a:pPr algn="ctr">
            <a:defRPr/>
          </a:pPr>
          <a:r>
            <a:rPr lang="en-US" cap="none" sz="150" b="0" i="0" u="none" baseline="0">
              <a:latin typeface="Arial"/>
              <a:ea typeface="Arial"/>
              <a:cs typeface="Arial"/>
            </a:rPr>
            <a:t>Worse than baseline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0</xdr:rowOff>
    </xdr:from>
    <xdr:to>
      <xdr:col>30</xdr:col>
      <xdr:colOff>0</xdr:colOff>
      <xdr:row>0</xdr:row>
      <xdr:rowOff>0</xdr:rowOff>
    </xdr:to>
    <xdr:graphicFrame>
      <xdr:nvGraphicFramePr>
        <xdr:cNvPr id="1" name="Chart 3"/>
        <xdr:cNvGraphicFramePr/>
      </xdr:nvGraphicFramePr>
      <xdr:xfrm>
        <a:off x="19792950" y="0"/>
        <a:ext cx="0" cy="0"/>
      </xdr:xfrm>
      <a:graphic>
        <a:graphicData uri="http://schemas.openxmlformats.org/drawingml/2006/chart">
          <c:chart xmlns:c="http://schemas.openxmlformats.org/drawingml/2006/chart" r:id="rId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 name="Chart 4"/>
        <xdr:cNvGraphicFramePr/>
      </xdr:nvGraphicFramePr>
      <xdr:xfrm>
        <a:off x="19792950" y="0"/>
        <a:ext cx="0" cy="0"/>
      </xdr:xfrm>
      <a:graphic>
        <a:graphicData uri="http://schemas.openxmlformats.org/drawingml/2006/chart">
          <c:chart xmlns:c="http://schemas.openxmlformats.org/drawingml/2006/chart" r:id="rId2"/>
        </a:graphicData>
      </a:graphic>
    </xdr:graphicFrame>
    <xdr:clientData/>
  </xdr:twoCellAnchor>
  <xdr:twoCellAnchor>
    <xdr:from>
      <xdr:col>30</xdr:col>
      <xdr:colOff>0</xdr:colOff>
      <xdr:row>0</xdr:row>
      <xdr:rowOff>0</xdr:rowOff>
    </xdr:from>
    <xdr:to>
      <xdr:col>30</xdr:col>
      <xdr:colOff>0</xdr:colOff>
      <xdr:row>0</xdr:row>
      <xdr:rowOff>0</xdr:rowOff>
    </xdr:to>
    <xdr:grpSp>
      <xdr:nvGrpSpPr>
        <xdr:cNvPr id="3" name="Group 5"/>
        <xdr:cNvGrpSpPr>
          <a:grpSpLocks/>
        </xdr:cNvGrpSpPr>
      </xdr:nvGrpSpPr>
      <xdr:grpSpPr>
        <a:xfrm>
          <a:off x="19792950" y="0"/>
          <a:ext cx="0" cy="0"/>
          <a:chOff x="113" y="203"/>
          <a:chExt cx="490" cy="256"/>
        </a:xfrm>
        <a:solidFill>
          <a:srgbClr val="FFFFFF"/>
        </a:solidFill>
      </xdr:grpSpPr>
      <xdr:graphicFrame>
        <xdr:nvGraphicFramePr>
          <xdr:cNvPr id="4" name="Chart 6"/>
          <xdr:cNvGraphicFramePr/>
        </xdr:nvGraphicFramePr>
        <xdr:xfrm>
          <a:off x="113" y="203"/>
          <a:ext cx="490" cy="256"/>
        </xdr:xfrm>
        <a:graphic>
          <a:graphicData uri="http://schemas.openxmlformats.org/drawingml/2006/chart">
            <c:chart xmlns:c="http://schemas.openxmlformats.org/drawingml/2006/chart" r:id="rId3"/>
          </a:graphicData>
        </a:graphic>
      </xdr:graphicFrame>
      <xdr:sp>
        <xdr:nvSpPr>
          <xdr:cNvPr id="5" name="Line 7"/>
          <xdr:cNvSpPr>
            <a:spLocks/>
          </xdr:cNvSpPr>
        </xdr:nvSpPr>
        <xdr:spPr>
          <a:xfrm flipH="1">
            <a:off x="118" y="307"/>
            <a:ext cx="4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30</xdr:col>
      <xdr:colOff>0</xdr:colOff>
      <xdr:row>0</xdr:row>
      <xdr:rowOff>0</xdr:rowOff>
    </xdr:from>
    <xdr:to>
      <xdr:col>30</xdr:col>
      <xdr:colOff>0</xdr:colOff>
      <xdr:row>0</xdr:row>
      <xdr:rowOff>0</xdr:rowOff>
    </xdr:to>
    <xdr:graphicFrame>
      <xdr:nvGraphicFramePr>
        <xdr:cNvPr id="6" name="Chart 8"/>
        <xdr:cNvGraphicFramePr/>
      </xdr:nvGraphicFramePr>
      <xdr:xfrm>
        <a:off x="19792950" y="0"/>
        <a:ext cx="0" cy="0"/>
      </xdr:xfrm>
      <a:graphic>
        <a:graphicData uri="http://schemas.openxmlformats.org/drawingml/2006/chart">
          <c:chart xmlns:c="http://schemas.openxmlformats.org/drawingml/2006/chart" r:id="rId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7" name="Chart 9"/>
        <xdr:cNvGraphicFramePr/>
      </xdr:nvGraphicFramePr>
      <xdr:xfrm>
        <a:off x="19792950" y="0"/>
        <a:ext cx="0" cy="0"/>
      </xdr:xfrm>
      <a:graphic>
        <a:graphicData uri="http://schemas.openxmlformats.org/drawingml/2006/chart">
          <c:chart xmlns:c="http://schemas.openxmlformats.org/drawingml/2006/chart" r:id="rId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8" name="Chart 10"/>
        <xdr:cNvGraphicFramePr/>
      </xdr:nvGraphicFramePr>
      <xdr:xfrm>
        <a:off x="19792950" y="0"/>
        <a:ext cx="0" cy="0"/>
      </xdr:xfrm>
      <a:graphic>
        <a:graphicData uri="http://schemas.openxmlformats.org/drawingml/2006/chart">
          <c:chart xmlns:c="http://schemas.openxmlformats.org/drawingml/2006/chart" r:id="rId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9" name="Chart 11"/>
        <xdr:cNvGraphicFramePr/>
      </xdr:nvGraphicFramePr>
      <xdr:xfrm>
        <a:off x="19792950" y="0"/>
        <a:ext cx="0" cy="0"/>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0" name="Chart 12"/>
        <xdr:cNvGraphicFramePr/>
      </xdr:nvGraphicFramePr>
      <xdr:xfrm>
        <a:off x="19792950" y="0"/>
        <a:ext cx="0" cy="0"/>
      </xdr:xfrm>
      <a:graphic>
        <a:graphicData uri="http://schemas.openxmlformats.org/drawingml/2006/chart">
          <c:chart xmlns:c="http://schemas.openxmlformats.org/drawingml/2006/chart" r:id="rId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1" name="Chart 13"/>
        <xdr:cNvGraphicFramePr/>
      </xdr:nvGraphicFramePr>
      <xdr:xfrm>
        <a:off x="19792950" y="0"/>
        <a:ext cx="0" cy="0"/>
      </xdr:xfrm>
      <a:graphic>
        <a:graphicData uri="http://schemas.openxmlformats.org/drawingml/2006/chart">
          <c:chart xmlns:c="http://schemas.openxmlformats.org/drawingml/2006/chart" r:id="rId9"/>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2" name="Chart 14"/>
        <xdr:cNvGraphicFramePr/>
      </xdr:nvGraphicFramePr>
      <xdr:xfrm>
        <a:off x="19792950" y="0"/>
        <a:ext cx="0" cy="0"/>
      </xdr:xfrm>
      <a:graphic>
        <a:graphicData uri="http://schemas.openxmlformats.org/drawingml/2006/chart">
          <c:chart xmlns:c="http://schemas.openxmlformats.org/drawingml/2006/chart" r:id="rId10"/>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3" name="Chart 15"/>
        <xdr:cNvGraphicFramePr/>
      </xdr:nvGraphicFramePr>
      <xdr:xfrm>
        <a:off x="19792950" y="0"/>
        <a:ext cx="0" cy="0"/>
      </xdr:xfrm>
      <a:graphic>
        <a:graphicData uri="http://schemas.openxmlformats.org/drawingml/2006/chart">
          <c:chart xmlns:c="http://schemas.openxmlformats.org/drawingml/2006/chart" r:id="rId11"/>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14" name="Chart 16"/>
        <xdr:cNvGraphicFramePr/>
      </xdr:nvGraphicFramePr>
      <xdr:xfrm>
        <a:off x="19792950" y="0"/>
        <a:ext cx="0" cy="0"/>
      </xdr:xfrm>
      <a:graphic>
        <a:graphicData uri="http://schemas.openxmlformats.org/drawingml/2006/chart">
          <c:chart xmlns:c="http://schemas.openxmlformats.org/drawingml/2006/chart" r:id="rId12"/>
        </a:graphicData>
      </a:graphic>
    </xdr:graphicFrame>
    <xdr:clientData/>
  </xdr:twoCellAnchor>
  <xdr:twoCellAnchor>
    <xdr:from>
      <xdr:col>8</xdr:col>
      <xdr:colOff>152400</xdr:colOff>
      <xdr:row>0</xdr:row>
      <xdr:rowOff>0</xdr:rowOff>
    </xdr:from>
    <xdr:to>
      <xdr:col>15</xdr:col>
      <xdr:colOff>523875</xdr:colOff>
      <xdr:row>0</xdr:row>
      <xdr:rowOff>0</xdr:rowOff>
    </xdr:to>
    <xdr:sp>
      <xdr:nvSpPr>
        <xdr:cNvPr id="15" name="TextBox 19"/>
        <xdr:cNvSpPr txBox="1">
          <a:spLocks noChangeArrowheads="1"/>
        </xdr:cNvSpPr>
      </xdr:nvSpPr>
      <xdr:spPr>
        <a:xfrm>
          <a:off x="4905375" y="0"/>
          <a:ext cx="49720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General Comments (Suzanne Powell and Julia Sherwen)
</a:t>
          </a:r>
          <a:r>
            <a:rPr lang="en-US" cap="none" sz="1000" b="0" i="0" u="none" baseline="0">
              <a:latin typeface="Arial"/>
              <a:ea typeface="Arial"/>
              <a:cs typeface="Arial"/>
            </a:rPr>
            <a:t>
(SP) We received 4,215 invoices this week and sent 3,956. The remaining 259 were not sent due to the PP fault.
The main bulk of issues remain in the workflow and exception categories. We currently have 11,235 accounts within work management that are faulted. 11, 012 are mis-directed Technical errors (Idoc).
The working group have now prioritised over 80% of the faults for release (Rj312.2) and the other 20% will be actioned in tomorrow's workshop.
(JS) This week we have included data (CLO 13 &amp; 14) from Meter to Cash analysis showing invoicing performance relating to two specific dates. This will be developed in coming weeks.</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twoCellAnchor>
    <xdr:from>
      <xdr:col>9</xdr:col>
      <xdr:colOff>485775</xdr:colOff>
      <xdr:row>0</xdr:row>
      <xdr:rowOff>0</xdr:rowOff>
    </xdr:from>
    <xdr:to>
      <xdr:col>15</xdr:col>
      <xdr:colOff>361950</xdr:colOff>
      <xdr:row>0</xdr:row>
      <xdr:rowOff>0</xdr:rowOff>
    </xdr:to>
    <xdr:sp>
      <xdr:nvSpPr>
        <xdr:cNvPr id="16" name="TextBox 20"/>
        <xdr:cNvSpPr txBox="1">
          <a:spLocks noChangeArrowheads="1"/>
        </xdr:cNvSpPr>
      </xdr:nvSpPr>
      <xdr:spPr>
        <a:xfrm>
          <a:off x="5895975" y="0"/>
          <a:ext cx="3819525"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(Gillian Taylor)
</a:t>
          </a:r>
          <a:r>
            <a:rPr lang="en-US" cap="none" sz="1000" b="0" i="0" u="none" baseline="0">
              <a:latin typeface="Arial"/>
              <a:ea typeface="Arial"/>
              <a:cs typeface="Arial"/>
            </a:rPr>
            <a:t> 
The reconciliation levels have remained constant week on week (now at 79%). The rate of raising issues on financial reconciliation has slowed, but the rate of resolution of outstanding HPOVs has also been slow.  The focus this week in Finance will be to test the new functionality and fixes which were implemented for Finance as part of RJ312.
There is a weekly teleconference on unbilled revenue to track issues.  Key outstanding issues relate to the volume of exceptions where unbilled is unable to produce an estimate; the run times of unbilled revenue; the processing of multiple gas meter reads on the same day, and the development of an exclusion / substitution process.
</a:t>
          </a:r>
        </a:p>
      </xdr:txBody>
    </xdr:sp>
    <xdr:clientData/>
  </xdr:twoCellAnchor>
  <xdr:twoCellAnchor>
    <xdr:from>
      <xdr:col>13</xdr:col>
      <xdr:colOff>657225</xdr:colOff>
      <xdr:row>0</xdr:row>
      <xdr:rowOff>0</xdr:rowOff>
    </xdr:from>
    <xdr:to>
      <xdr:col>15</xdr:col>
      <xdr:colOff>533400</xdr:colOff>
      <xdr:row>0</xdr:row>
      <xdr:rowOff>0</xdr:rowOff>
    </xdr:to>
    <xdr:sp>
      <xdr:nvSpPr>
        <xdr:cNvPr id="17" name="TextBox 23"/>
        <xdr:cNvSpPr txBox="1">
          <a:spLocks noChangeArrowheads="1"/>
        </xdr:cNvSpPr>
      </xdr:nvSpPr>
      <xdr:spPr>
        <a:xfrm>
          <a:off x="8696325" y="0"/>
          <a:ext cx="1190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Acquisitions
</a:t>
          </a:r>
          <a:r>
            <a:rPr lang="en-US" cap="none" sz="800" b="0" i="0" u="none" baseline="0">
              <a:latin typeface="Arial"/>
              <a:ea typeface="Arial"/>
              <a:cs typeface="Arial"/>
            </a:rPr>
            <a:t>
</a:t>
          </a:r>
          <a:r>
            <a:rPr lang="en-US" cap="none" sz="1000" b="0" i="0" u="none" baseline="0">
              <a:latin typeface="Arial"/>
              <a:ea typeface="Arial"/>
              <a:cs typeface="Arial"/>
            </a:rPr>
            <a:t>Acquisitions slowly continue to creep up. There are a number of faults/issues surrounding Acquisitions and these are being actioned by  the top 20. 
We expect to see an increase within Acquisitions next week due to the 5,985 new sales going through on Monday as a result of RJ312. The working group are continuing to meet daily and assess the impacts.
</a:t>
          </a:r>
        </a:p>
      </xdr:txBody>
    </xdr:sp>
    <xdr:clientData/>
  </xdr:twoCellAnchor>
  <xdr:twoCellAnchor>
    <xdr:from>
      <xdr:col>13</xdr:col>
      <xdr:colOff>657225</xdr:colOff>
      <xdr:row>0</xdr:row>
      <xdr:rowOff>0</xdr:rowOff>
    </xdr:from>
    <xdr:to>
      <xdr:col>15</xdr:col>
      <xdr:colOff>514350</xdr:colOff>
      <xdr:row>0</xdr:row>
      <xdr:rowOff>0</xdr:rowOff>
    </xdr:to>
    <xdr:sp>
      <xdr:nvSpPr>
        <xdr:cNvPr id="18" name="TextBox 24"/>
        <xdr:cNvSpPr txBox="1">
          <a:spLocks noChangeArrowheads="1"/>
        </xdr:cNvSpPr>
      </xdr:nvSpPr>
      <xdr:spPr>
        <a:xfrm>
          <a:off x="8696325" y="0"/>
          <a:ext cx="1171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Withdrawals
</a:t>
          </a:r>
          <a:r>
            <a:rPr lang="en-US" cap="none" sz="1000" b="0" i="0" u="none" baseline="0">
              <a:latin typeface="Arial"/>
              <a:ea typeface="Arial"/>
              <a:cs typeface="Arial"/>
            </a:rPr>
            <a:t>Volume outstanding again has slightly increased due to the "Discuss Objection"(243) and "Objection Received" items, Further investigations are being carried out, but the exceptions have been closed within Siebel but are showing as open in SAP. There is no customer impact.</a:t>
          </a:r>
          <a:r>
            <a:rPr lang="en-US" cap="none" sz="1000" b="1" i="0" u="none" baseline="0">
              <a:latin typeface="Arial"/>
              <a:ea typeface="Arial"/>
              <a:cs typeface="Arial"/>
            </a:rPr>
            <a:t>
</a:t>
          </a:r>
          <a:r>
            <a:rPr lang="en-US" cap="none" sz="900" b="0" i="0" u="none" baseline="0">
              <a:latin typeface="Arial"/>
              <a:ea typeface="Arial"/>
              <a:cs typeface="Arial"/>
            </a:rPr>
            <a:t/>
          </a:r>
        </a:p>
      </xdr:txBody>
    </xdr:sp>
    <xdr:clientData/>
  </xdr:twoCellAnchor>
  <xdr:twoCellAnchor>
    <xdr:from>
      <xdr:col>13</xdr:col>
      <xdr:colOff>657225</xdr:colOff>
      <xdr:row>0</xdr:row>
      <xdr:rowOff>0</xdr:rowOff>
    </xdr:from>
    <xdr:to>
      <xdr:col>15</xdr:col>
      <xdr:colOff>523875</xdr:colOff>
      <xdr:row>0</xdr:row>
      <xdr:rowOff>0</xdr:rowOff>
    </xdr:to>
    <xdr:sp>
      <xdr:nvSpPr>
        <xdr:cNvPr id="19" name="TextBox 25"/>
        <xdr:cNvSpPr txBox="1">
          <a:spLocks noChangeArrowheads="1"/>
        </xdr:cNvSpPr>
      </xdr:nvSpPr>
      <xdr:spPr>
        <a:xfrm>
          <a:off x="8696325" y="0"/>
          <a:ext cx="1181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 Home Move
</a:t>
          </a:r>
          <a:r>
            <a:rPr lang="en-US" cap="none" sz="900" b="1" i="0" u="none" baseline="0">
              <a:latin typeface="Arial"/>
              <a:ea typeface="Arial"/>
              <a:cs typeface="Arial"/>
            </a:rPr>
            <a:t>
</a:t>
          </a:r>
          <a:r>
            <a:rPr lang="en-US" cap="none" sz="1000" b="0" i="0" u="none" baseline="0">
              <a:latin typeface="Arial"/>
              <a:ea typeface="Arial"/>
              <a:cs typeface="Arial"/>
            </a:rPr>
            <a:t>Slight increase from 92 to 102 (109) exceptions this week.
51 of the 102are WIP and  27are faults due to cancel re-bill (909515 due in RJ312.2), 
24 in progress and were cleared Monday.</a:t>
          </a:r>
          <a:r>
            <a:rPr lang="en-US" cap="none" sz="900" b="1" i="0" u="none" baseline="0">
              <a:latin typeface="Arial"/>
              <a:ea typeface="Arial"/>
              <a:cs typeface="Arial"/>
            </a:rPr>
            <a:t>
</a:t>
          </a:r>
        </a:p>
      </xdr:txBody>
    </xdr:sp>
    <xdr:clientData/>
  </xdr:twoCellAnchor>
  <xdr:twoCellAnchor>
    <xdr:from>
      <xdr:col>30</xdr:col>
      <xdr:colOff>0</xdr:colOff>
      <xdr:row>0</xdr:row>
      <xdr:rowOff>0</xdr:rowOff>
    </xdr:from>
    <xdr:to>
      <xdr:col>30</xdr:col>
      <xdr:colOff>0</xdr:colOff>
      <xdr:row>0</xdr:row>
      <xdr:rowOff>0</xdr:rowOff>
    </xdr:to>
    <xdr:graphicFrame>
      <xdr:nvGraphicFramePr>
        <xdr:cNvPr id="20" name="Chart 26"/>
        <xdr:cNvGraphicFramePr/>
      </xdr:nvGraphicFramePr>
      <xdr:xfrm>
        <a:off x="19792950" y="0"/>
        <a:ext cx="0" cy="0"/>
      </xdr:xfrm>
      <a:graphic>
        <a:graphicData uri="http://schemas.openxmlformats.org/drawingml/2006/chart">
          <c:chart xmlns:c="http://schemas.openxmlformats.org/drawingml/2006/chart" r:id="rId13"/>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1" name="Chart 27"/>
        <xdr:cNvGraphicFramePr/>
      </xdr:nvGraphicFramePr>
      <xdr:xfrm>
        <a:off x="19792950" y="0"/>
        <a:ext cx="0" cy="0"/>
      </xdr:xfrm>
      <a:graphic>
        <a:graphicData uri="http://schemas.openxmlformats.org/drawingml/2006/chart">
          <c:chart xmlns:c="http://schemas.openxmlformats.org/drawingml/2006/chart" r:id="rId14"/>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2" name="Chart 28"/>
        <xdr:cNvGraphicFramePr/>
      </xdr:nvGraphicFramePr>
      <xdr:xfrm>
        <a:off x="19792950" y="0"/>
        <a:ext cx="0" cy="0"/>
      </xdr:xfrm>
      <a:graphic>
        <a:graphicData uri="http://schemas.openxmlformats.org/drawingml/2006/chart">
          <c:chart xmlns:c="http://schemas.openxmlformats.org/drawingml/2006/chart" r:id="rId15"/>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3" name="Chart 29"/>
        <xdr:cNvGraphicFramePr/>
      </xdr:nvGraphicFramePr>
      <xdr:xfrm>
        <a:off x="19792950" y="0"/>
        <a:ext cx="0" cy="0"/>
      </xdr:xfrm>
      <a:graphic>
        <a:graphicData uri="http://schemas.openxmlformats.org/drawingml/2006/chart">
          <c:chart xmlns:c="http://schemas.openxmlformats.org/drawingml/2006/chart" r:id="rId16"/>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4" name="Chart 30"/>
        <xdr:cNvGraphicFramePr/>
      </xdr:nvGraphicFramePr>
      <xdr:xfrm>
        <a:off x="19792950" y="0"/>
        <a:ext cx="0" cy="0"/>
      </xdr:xfrm>
      <a:graphic>
        <a:graphicData uri="http://schemas.openxmlformats.org/drawingml/2006/chart">
          <c:chart xmlns:c="http://schemas.openxmlformats.org/drawingml/2006/chart" r:id="rId17"/>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5" name="Chart 31"/>
        <xdr:cNvGraphicFramePr/>
      </xdr:nvGraphicFramePr>
      <xdr:xfrm>
        <a:off x="19792950" y="0"/>
        <a:ext cx="0" cy="0"/>
      </xdr:xfrm>
      <a:graphic>
        <a:graphicData uri="http://schemas.openxmlformats.org/drawingml/2006/chart">
          <c:chart xmlns:c="http://schemas.openxmlformats.org/drawingml/2006/chart" r:id="rId18"/>
        </a:graphicData>
      </a:graphic>
    </xdr:graphicFrame>
    <xdr:clientData/>
  </xdr:twoCellAnchor>
  <xdr:twoCellAnchor>
    <xdr:from>
      <xdr:col>30</xdr:col>
      <xdr:colOff>0</xdr:colOff>
      <xdr:row>0</xdr:row>
      <xdr:rowOff>0</xdr:rowOff>
    </xdr:from>
    <xdr:to>
      <xdr:col>30</xdr:col>
      <xdr:colOff>0</xdr:colOff>
      <xdr:row>0</xdr:row>
      <xdr:rowOff>0</xdr:rowOff>
    </xdr:to>
    <xdr:graphicFrame>
      <xdr:nvGraphicFramePr>
        <xdr:cNvPr id="26" name="Chart 32"/>
        <xdr:cNvGraphicFramePr/>
      </xdr:nvGraphicFramePr>
      <xdr:xfrm>
        <a:off x="19792950" y="0"/>
        <a:ext cx="0" cy="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27" name="Chart 33"/>
        <xdr:cNvGraphicFramePr/>
      </xdr:nvGraphicFramePr>
      <xdr:xfrm>
        <a:off x="333375" y="0"/>
        <a:ext cx="4495800" cy="0"/>
      </xdr:xfrm>
      <a:graphic>
        <a:graphicData uri="http://schemas.openxmlformats.org/drawingml/2006/chart">
          <c:chart xmlns:c="http://schemas.openxmlformats.org/drawingml/2006/chart" r:id="rId20"/>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28" name="Chart 34"/>
        <xdr:cNvGraphicFramePr/>
      </xdr:nvGraphicFramePr>
      <xdr:xfrm>
        <a:off x="5438775" y="0"/>
        <a:ext cx="4248150" cy="0"/>
      </xdr:xfrm>
      <a:graphic>
        <a:graphicData uri="http://schemas.openxmlformats.org/drawingml/2006/chart">
          <c:chart xmlns:c="http://schemas.openxmlformats.org/drawingml/2006/chart" r:id="rId21"/>
        </a:graphicData>
      </a:graphic>
    </xdr:graphicFrame>
    <xdr:clientData/>
  </xdr:twoCellAnchor>
  <xdr:twoCellAnchor>
    <xdr:from>
      <xdr:col>49</xdr:col>
      <xdr:colOff>590550</xdr:colOff>
      <xdr:row>0</xdr:row>
      <xdr:rowOff>0</xdr:rowOff>
    </xdr:from>
    <xdr:to>
      <xdr:col>50</xdr:col>
      <xdr:colOff>447675</xdr:colOff>
      <xdr:row>0</xdr:row>
      <xdr:rowOff>0</xdr:rowOff>
    </xdr:to>
    <xdr:sp>
      <xdr:nvSpPr>
        <xdr:cNvPr id="29" name="Line 35"/>
        <xdr:cNvSpPr>
          <a:spLocks/>
        </xdr:cNvSpPr>
      </xdr:nvSpPr>
      <xdr:spPr>
        <a:xfrm>
          <a:off x="3157537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219075</xdr:colOff>
      <xdr:row>0</xdr:row>
      <xdr:rowOff>0</xdr:rowOff>
    </xdr:from>
    <xdr:to>
      <xdr:col>60</xdr:col>
      <xdr:colOff>76200</xdr:colOff>
      <xdr:row>0</xdr:row>
      <xdr:rowOff>0</xdr:rowOff>
    </xdr:to>
    <xdr:sp>
      <xdr:nvSpPr>
        <xdr:cNvPr id="30" name="Line 36"/>
        <xdr:cNvSpPr>
          <a:spLocks/>
        </xdr:cNvSpPr>
      </xdr:nvSpPr>
      <xdr:spPr>
        <a:xfrm>
          <a:off x="3729990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9525</xdr:colOff>
      <xdr:row>0</xdr:row>
      <xdr:rowOff>0</xdr:rowOff>
    </xdr:from>
    <xdr:to>
      <xdr:col>50</xdr:col>
      <xdr:colOff>476250</xdr:colOff>
      <xdr:row>0</xdr:row>
      <xdr:rowOff>0</xdr:rowOff>
    </xdr:to>
    <xdr:sp>
      <xdr:nvSpPr>
        <xdr:cNvPr id="31" name="Line 37"/>
        <xdr:cNvSpPr>
          <a:spLocks/>
        </xdr:cNvSpPr>
      </xdr:nvSpPr>
      <xdr:spPr>
        <a:xfrm>
          <a:off x="31603950"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0</xdr:row>
      <xdr:rowOff>0</xdr:rowOff>
    </xdr:from>
    <xdr:to>
      <xdr:col>42</xdr:col>
      <xdr:colOff>504825</xdr:colOff>
      <xdr:row>0</xdr:row>
      <xdr:rowOff>0</xdr:rowOff>
    </xdr:to>
    <xdr:sp>
      <xdr:nvSpPr>
        <xdr:cNvPr id="32" name="Line 38"/>
        <xdr:cNvSpPr>
          <a:spLocks/>
        </xdr:cNvSpPr>
      </xdr:nvSpPr>
      <xdr:spPr>
        <a:xfrm>
          <a:off x="26755725" y="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0</xdr:row>
      <xdr:rowOff>0</xdr:rowOff>
    </xdr:from>
    <xdr:to>
      <xdr:col>8</xdr:col>
      <xdr:colOff>76200</xdr:colOff>
      <xdr:row>0</xdr:row>
      <xdr:rowOff>0</xdr:rowOff>
    </xdr:to>
    <xdr:graphicFrame>
      <xdr:nvGraphicFramePr>
        <xdr:cNvPr id="33" name="Chart 39"/>
        <xdr:cNvGraphicFramePr/>
      </xdr:nvGraphicFramePr>
      <xdr:xfrm>
        <a:off x="333375" y="0"/>
        <a:ext cx="4495800" cy="0"/>
      </xdr:xfrm>
      <a:graphic>
        <a:graphicData uri="http://schemas.openxmlformats.org/drawingml/2006/chart">
          <c:chart xmlns:c="http://schemas.openxmlformats.org/drawingml/2006/chart" r:id="rId22"/>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4" name="Chart 40"/>
        <xdr:cNvGraphicFramePr/>
      </xdr:nvGraphicFramePr>
      <xdr:xfrm>
        <a:off x="5438775" y="0"/>
        <a:ext cx="4248150" cy="0"/>
      </xdr:xfrm>
      <a:graphic>
        <a:graphicData uri="http://schemas.openxmlformats.org/drawingml/2006/chart">
          <c:chart xmlns:c="http://schemas.openxmlformats.org/drawingml/2006/chart" r:id="rId23"/>
        </a:graphicData>
      </a:graphic>
    </xdr:graphicFrame>
    <xdr:clientData/>
  </xdr:twoCellAnchor>
  <xdr:twoCellAnchor>
    <xdr:from>
      <xdr:col>1</xdr:col>
      <xdr:colOff>180975</xdr:colOff>
      <xdr:row>0</xdr:row>
      <xdr:rowOff>0</xdr:rowOff>
    </xdr:from>
    <xdr:to>
      <xdr:col>8</xdr:col>
      <xdr:colOff>76200</xdr:colOff>
      <xdr:row>0</xdr:row>
      <xdr:rowOff>0</xdr:rowOff>
    </xdr:to>
    <xdr:graphicFrame>
      <xdr:nvGraphicFramePr>
        <xdr:cNvPr id="35" name="Chart 41"/>
        <xdr:cNvGraphicFramePr/>
      </xdr:nvGraphicFramePr>
      <xdr:xfrm>
        <a:off x="333375" y="0"/>
        <a:ext cx="4495800" cy="0"/>
      </xdr:xfrm>
      <a:graphic>
        <a:graphicData uri="http://schemas.openxmlformats.org/drawingml/2006/chart">
          <c:chart xmlns:c="http://schemas.openxmlformats.org/drawingml/2006/chart" r:id="rId24"/>
        </a:graphicData>
      </a:graphic>
    </xdr:graphicFrame>
    <xdr:clientData/>
  </xdr:twoCellAnchor>
  <xdr:twoCellAnchor>
    <xdr:from>
      <xdr:col>9</xdr:col>
      <xdr:colOff>28575</xdr:colOff>
      <xdr:row>0</xdr:row>
      <xdr:rowOff>0</xdr:rowOff>
    </xdr:from>
    <xdr:to>
      <xdr:col>15</xdr:col>
      <xdr:colOff>333375</xdr:colOff>
      <xdr:row>0</xdr:row>
      <xdr:rowOff>0</xdr:rowOff>
    </xdr:to>
    <xdr:graphicFrame>
      <xdr:nvGraphicFramePr>
        <xdr:cNvPr id="36" name="Chart 42"/>
        <xdr:cNvGraphicFramePr/>
      </xdr:nvGraphicFramePr>
      <xdr:xfrm>
        <a:off x="5438775" y="0"/>
        <a:ext cx="4248150" cy="0"/>
      </xdr:xfrm>
      <a:graphic>
        <a:graphicData uri="http://schemas.openxmlformats.org/drawingml/2006/chart">
          <c:chart xmlns:c="http://schemas.openxmlformats.org/drawingml/2006/chart" r:id="rId25"/>
        </a:graphicData>
      </a:graphic>
    </xdr:graphicFrame>
    <xdr:clientData/>
  </xdr:twoCellAnchor>
  <xdr:twoCellAnchor>
    <xdr:from>
      <xdr:col>1</xdr:col>
      <xdr:colOff>114300</xdr:colOff>
      <xdr:row>0</xdr:row>
      <xdr:rowOff>0</xdr:rowOff>
    </xdr:from>
    <xdr:to>
      <xdr:col>8</xdr:col>
      <xdr:colOff>57150</xdr:colOff>
      <xdr:row>0</xdr:row>
      <xdr:rowOff>0</xdr:rowOff>
    </xdr:to>
    <xdr:graphicFrame>
      <xdr:nvGraphicFramePr>
        <xdr:cNvPr id="37" name="Chart 43"/>
        <xdr:cNvGraphicFramePr/>
      </xdr:nvGraphicFramePr>
      <xdr:xfrm>
        <a:off x="266700" y="0"/>
        <a:ext cx="4543425" cy="0"/>
      </xdr:xfrm>
      <a:graphic>
        <a:graphicData uri="http://schemas.openxmlformats.org/drawingml/2006/chart">
          <c:chart xmlns:c="http://schemas.openxmlformats.org/drawingml/2006/chart" r:id="rId26"/>
        </a:graphicData>
      </a:graphic>
    </xdr:graphicFrame>
    <xdr:clientData/>
  </xdr:twoCellAnchor>
  <xdr:twoCellAnchor>
    <xdr:from>
      <xdr:col>1</xdr:col>
      <xdr:colOff>104775</xdr:colOff>
      <xdr:row>0</xdr:row>
      <xdr:rowOff>0</xdr:rowOff>
    </xdr:from>
    <xdr:to>
      <xdr:col>8</xdr:col>
      <xdr:colOff>57150</xdr:colOff>
      <xdr:row>0</xdr:row>
      <xdr:rowOff>0</xdr:rowOff>
    </xdr:to>
    <xdr:graphicFrame>
      <xdr:nvGraphicFramePr>
        <xdr:cNvPr id="38" name="Chart 44"/>
        <xdr:cNvGraphicFramePr/>
      </xdr:nvGraphicFramePr>
      <xdr:xfrm>
        <a:off x="257175" y="0"/>
        <a:ext cx="4552950"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39" name="Chart 45"/>
        <xdr:cNvGraphicFramePr/>
      </xdr:nvGraphicFramePr>
      <xdr:xfrm>
        <a:off x="266700" y="0"/>
        <a:ext cx="4552950" cy="0"/>
      </xdr:xfrm>
      <a:graphic>
        <a:graphicData uri="http://schemas.openxmlformats.org/drawingml/2006/chart">
          <c:chart xmlns:c="http://schemas.openxmlformats.org/drawingml/2006/chart" r:id="rId28"/>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40" name="Chart 46"/>
        <xdr:cNvGraphicFramePr/>
      </xdr:nvGraphicFramePr>
      <xdr:xfrm>
        <a:off x="266700" y="0"/>
        <a:ext cx="4552950" cy="0"/>
      </xdr:xfrm>
      <a:graphic>
        <a:graphicData uri="http://schemas.openxmlformats.org/drawingml/2006/chart">
          <c:chart xmlns:c="http://schemas.openxmlformats.org/drawingml/2006/chart" r:id="rId29"/>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1" name="Chart 47"/>
        <xdr:cNvGraphicFramePr/>
      </xdr:nvGraphicFramePr>
      <xdr:xfrm>
        <a:off x="4905375" y="0"/>
        <a:ext cx="3790950"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9</xdr:col>
      <xdr:colOff>371475</xdr:colOff>
      <xdr:row>0</xdr:row>
      <xdr:rowOff>0</xdr:rowOff>
    </xdr:to>
    <xdr:graphicFrame>
      <xdr:nvGraphicFramePr>
        <xdr:cNvPr id="42" name="Chart 50"/>
        <xdr:cNvGraphicFramePr/>
      </xdr:nvGraphicFramePr>
      <xdr:xfrm>
        <a:off x="295275" y="0"/>
        <a:ext cx="5486400" cy="0"/>
      </xdr:xfrm>
      <a:graphic>
        <a:graphicData uri="http://schemas.openxmlformats.org/drawingml/2006/chart">
          <c:chart xmlns:c="http://schemas.openxmlformats.org/drawingml/2006/chart" r:id="rId31"/>
        </a:graphicData>
      </a:graphic>
    </xdr:graphicFrame>
    <xdr:clientData/>
  </xdr:twoCellAnchor>
  <xdr:twoCellAnchor>
    <xdr:from>
      <xdr:col>1</xdr:col>
      <xdr:colOff>123825</xdr:colOff>
      <xdr:row>0</xdr:row>
      <xdr:rowOff>0</xdr:rowOff>
    </xdr:from>
    <xdr:to>
      <xdr:col>9</xdr:col>
      <xdr:colOff>371475</xdr:colOff>
      <xdr:row>0</xdr:row>
      <xdr:rowOff>0</xdr:rowOff>
    </xdr:to>
    <xdr:graphicFrame>
      <xdr:nvGraphicFramePr>
        <xdr:cNvPr id="43" name="Chart 51"/>
        <xdr:cNvGraphicFramePr/>
      </xdr:nvGraphicFramePr>
      <xdr:xfrm>
        <a:off x="276225" y="0"/>
        <a:ext cx="5505450" cy="0"/>
      </xdr:xfrm>
      <a:graphic>
        <a:graphicData uri="http://schemas.openxmlformats.org/drawingml/2006/chart">
          <c:chart xmlns:c="http://schemas.openxmlformats.org/drawingml/2006/chart" r:id="rId32"/>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4" name="Chart 52"/>
        <xdr:cNvGraphicFramePr/>
      </xdr:nvGraphicFramePr>
      <xdr:xfrm>
        <a:off x="4905375" y="0"/>
        <a:ext cx="3790950" cy="0"/>
      </xdr:xfrm>
      <a:graphic>
        <a:graphicData uri="http://schemas.openxmlformats.org/drawingml/2006/chart">
          <c:chart xmlns:c="http://schemas.openxmlformats.org/drawingml/2006/chart" r:id="rId33"/>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5" name="Chart 53"/>
        <xdr:cNvGraphicFramePr/>
      </xdr:nvGraphicFramePr>
      <xdr:xfrm>
        <a:off x="4905375" y="0"/>
        <a:ext cx="3790950" cy="0"/>
      </xdr:xfrm>
      <a:graphic>
        <a:graphicData uri="http://schemas.openxmlformats.org/drawingml/2006/chart">
          <c:chart xmlns:c="http://schemas.openxmlformats.org/drawingml/2006/chart" r:id="rId34"/>
        </a:graphicData>
      </a:graphic>
    </xdr:graphicFrame>
    <xdr:clientData/>
  </xdr:twoCellAnchor>
  <xdr:twoCellAnchor>
    <xdr:from>
      <xdr:col>8</xdr:col>
      <xdr:colOff>152400</xdr:colOff>
      <xdr:row>0</xdr:row>
      <xdr:rowOff>0</xdr:rowOff>
    </xdr:from>
    <xdr:to>
      <xdr:col>13</xdr:col>
      <xdr:colOff>657225</xdr:colOff>
      <xdr:row>0</xdr:row>
      <xdr:rowOff>0</xdr:rowOff>
    </xdr:to>
    <xdr:graphicFrame>
      <xdr:nvGraphicFramePr>
        <xdr:cNvPr id="46" name="Chart 54"/>
        <xdr:cNvGraphicFramePr/>
      </xdr:nvGraphicFramePr>
      <xdr:xfrm>
        <a:off x="4905375" y="0"/>
        <a:ext cx="3790950" cy="0"/>
      </xdr:xfrm>
      <a:graphic>
        <a:graphicData uri="http://schemas.openxmlformats.org/drawingml/2006/chart">
          <c:chart xmlns:c="http://schemas.openxmlformats.org/drawingml/2006/chart" r:id="rId35"/>
        </a:graphicData>
      </a:graphic>
    </xdr:graphicFrame>
    <xdr:clientData/>
  </xdr:twoCellAnchor>
  <xdr:twoCellAnchor>
    <xdr:from>
      <xdr:col>8</xdr:col>
      <xdr:colOff>152400</xdr:colOff>
      <xdr:row>0</xdr:row>
      <xdr:rowOff>0</xdr:rowOff>
    </xdr:from>
    <xdr:to>
      <xdr:col>15</xdr:col>
      <xdr:colOff>523875</xdr:colOff>
      <xdr:row>0</xdr:row>
      <xdr:rowOff>0</xdr:rowOff>
    </xdr:to>
    <xdr:graphicFrame>
      <xdr:nvGraphicFramePr>
        <xdr:cNvPr id="47" name="Chart 56"/>
        <xdr:cNvGraphicFramePr/>
      </xdr:nvGraphicFramePr>
      <xdr:xfrm>
        <a:off x="4905375" y="0"/>
        <a:ext cx="4972050" cy="0"/>
      </xdr:xfrm>
      <a:graphic>
        <a:graphicData uri="http://schemas.openxmlformats.org/drawingml/2006/chart">
          <c:chart xmlns:c="http://schemas.openxmlformats.org/drawingml/2006/chart" r:id="rId36"/>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8" name="Chart 59"/>
        <xdr:cNvGraphicFramePr/>
      </xdr:nvGraphicFramePr>
      <xdr:xfrm>
        <a:off x="342900" y="0"/>
        <a:ext cx="4495800" cy="0"/>
      </xdr:xfrm>
      <a:graphic>
        <a:graphicData uri="http://schemas.openxmlformats.org/drawingml/2006/chart">
          <c:chart xmlns:c="http://schemas.openxmlformats.org/drawingml/2006/chart" r:id="rId37"/>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49" name="Chart 60"/>
        <xdr:cNvGraphicFramePr/>
      </xdr:nvGraphicFramePr>
      <xdr:xfrm>
        <a:off x="342900" y="0"/>
        <a:ext cx="4495800" cy="0"/>
      </xdr:xfrm>
      <a:graphic>
        <a:graphicData uri="http://schemas.openxmlformats.org/drawingml/2006/chart">
          <c:chart xmlns:c="http://schemas.openxmlformats.org/drawingml/2006/chart" r:id="rId38"/>
        </a:graphicData>
      </a:graphic>
    </xdr:graphicFrame>
    <xdr:clientData/>
  </xdr:twoCellAnchor>
  <xdr:twoCellAnchor>
    <xdr:from>
      <xdr:col>1</xdr:col>
      <xdr:colOff>190500</xdr:colOff>
      <xdr:row>0</xdr:row>
      <xdr:rowOff>0</xdr:rowOff>
    </xdr:from>
    <xdr:to>
      <xdr:col>8</xdr:col>
      <xdr:colOff>85725</xdr:colOff>
      <xdr:row>0</xdr:row>
      <xdr:rowOff>0</xdr:rowOff>
    </xdr:to>
    <xdr:graphicFrame>
      <xdr:nvGraphicFramePr>
        <xdr:cNvPr id="50" name="Chart 61"/>
        <xdr:cNvGraphicFramePr/>
      </xdr:nvGraphicFramePr>
      <xdr:xfrm>
        <a:off x="342900" y="0"/>
        <a:ext cx="4495800" cy="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0</xdr:row>
      <xdr:rowOff>0</xdr:rowOff>
    </xdr:from>
    <xdr:to>
      <xdr:col>8</xdr:col>
      <xdr:colOff>66675</xdr:colOff>
      <xdr:row>0</xdr:row>
      <xdr:rowOff>0</xdr:rowOff>
    </xdr:to>
    <xdr:graphicFrame>
      <xdr:nvGraphicFramePr>
        <xdr:cNvPr id="51" name="Chart 63"/>
        <xdr:cNvGraphicFramePr/>
      </xdr:nvGraphicFramePr>
      <xdr:xfrm>
        <a:off x="266700" y="0"/>
        <a:ext cx="4552950" cy="0"/>
      </xdr:xfrm>
      <a:graphic>
        <a:graphicData uri="http://schemas.openxmlformats.org/drawingml/2006/chart">
          <c:chart xmlns:c="http://schemas.openxmlformats.org/drawingml/2006/chart" r:id="rId40"/>
        </a:graphicData>
      </a:graphic>
    </xdr:graphicFrame>
    <xdr:clientData/>
  </xdr:twoCellAnchor>
  <xdr:twoCellAnchor>
    <xdr:from>
      <xdr:col>1</xdr:col>
      <xdr:colOff>104775</xdr:colOff>
      <xdr:row>0</xdr:row>
      <xdr:rowOff>0</xdr:rowOff>
    </xdr:from>
    <xdr:to>
      <xdr:col>8</xdr:col>
      <xdr:colOff>66675</xdr:colOff>
      <xdr:row>0</xdr:row>
      <xdr:rowOff>0</xdr:rowOff>
    </xdr:to>
    <xdr:graphicFrame>
      <xdr:nvGraphicFramePr>
        <xdr:cNvPr id="52" name="Chart 64"/>
        <xdr:cNvGraphicFramePr/>
      </xdr:nvGraphicFramePr>
      <xdr:xfrm>
        <a:off x="257175" y="0"/>
        <a:ext cx="4562475" cy="0"/>
      </xdr:xfrm>
      <a:graphic>
        <a:graphicData uri="http://schemas.openxmlformats.org/drawingml/2006/chart">
          <c:chart xmlns:c="http://schemas.openxmlformats.org/drawingml/2006/chart" r:id="rId41"/>
        </a:graphicData>
      </a:graphic>
    </xdr:graphicFrame>
    <xdr:clientData/>
  </xdr:twoCellAnchor>
  <xdr:twoCellAnchor>
    <xdr:from>
      <xdr:col>1</xdr:col>
      <xdr:colOff>0</xdr:colOff>
      <xdr:row>1</xdr:row>
      <xdr:rowOff>9525</xdr:rowOff>
    </xdr:from>
    <xdr:to>
      <xdr:col>16</xdr:col>
      <xdr:colOff>0</xdr:colOff>
      <xdr:row>3</xdr:row>
      <xdr:rowOff>95250</xdr:rowOff>
    </xdr:to>
    <xdr:sp>
      <xdr:nvSpPr>
        <xdr:cNvPr id="53" name="TextBox 100"/>
        <xdr:cNvSpPr txBox="1">
          <a:spLocks noChangeArrowheads="1"/>
        </xdr:cNvSpPr>
      </xdr:nvSpPr>
      <xdr:spPr>
        <a:xfrm>
          <a:off x="152400" y="361950"/>
          <a:ext cx="9858375" cy="61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Overview (xoserve)
</a:t>
          </a:r>
          <a:r>
            <a:rPr lang="en-US" cap="none" sz="1100" b="0" i="0" u="none" baseline="0">
              <a:latin typeface="Arial"/>
              <a:ea typeface="Arial"/>
              <a:cs typeface="Arial"/>
            </a:rPr>
            <a:t>Unregistered sites where Shipper Activity has been identified has decreased. Shipper responses to the report have reduced and these issues will be addressed through operational meetings.</a:t>
          </a:r>
          <a:r>
            <a:rPr lang="en-US" cap="none" sz="1200" b="1" i="1" u="none" baseline="0">
              <a:latin typeface="Arial"/>
              <a:ea typeface="Arial"/>
              <a:cs typeface="Arial"/>
            </a:rPr>
            <a:t/>
          </a:r>
        </a:p>
      </xdr:txBody>
    </xdr:sp>
    <xdr:clientData/>
  </xdr:twoCellAnchor>
  <xdr:twoCellAnchor>
    <xdr:from>
      <xdr:col>3</xdr:col>
      <xdr:colOff>180975</xdr:colOff>
      <xdr:row>0</xdr:row>
      <xdr:rowOff>0</xdr:rowOff>
    </xdr:from>
    <xdr:to>
      <xdr:col>4</xdr:col>
      <xdr:colOff>171450</xdr:colOff>
      <xdr:row>0</xdr:row>
      <xdr:rowOff>0</xdr:rowOff>
    </xdr:to>
    <xdr:sp>
      <xdr:nvSpPr>
        <xdr:cNvPr id="54" name="TextBox 156"/>
        <xdr:cNvSpPr txBox="1">
          <a:spLocks noChangeArrowheads="1"/>
        </xdr:cNvSpPr>
      </xdr:nvSpPr>
      <xdr:spPr>
        <a:xfrm>
          <a:off x="1647825" y="0"/>
          <a:ext cx="6477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1.25M ACs</a:t>
          </a:r>
        </a:p>
      </xdr:txBody>
    </xdr:sp>
    <xdr:clientData/>
  </xdr:twoCellAnchor>
  <xdr:twoCellAnchor>
    <xdr:from>
      <xdr:col>4</xdr:col>
      <xdr:colOff>561975</xdr:colOff>
      <xdr:row>0</xdr:row>
      <xdr:rowOff>0</xdr:rowOff>
    </xdr:from>
    <xdr:to>
      <xdr:col>6</xdr:col>
      <xdr:colOff>495300</xdr:colOff>
      <xdr:row>0</xdr:row>
      <xdr:rowOff>0</xdr:rowOff>
    </xdr:to>
    <xdr:sp>
      <xdr:nvSpPr>
        <xdr:cNvPr id="55" name="TextBox 157"/>
        <xdr:cNvSpPr txBox="1">
          <a:spLocks noChangeArrowheads="1"/>
        </xdr:cNvSpPr>
      </xdr:nvSpPr>
      <xdr:spPr>
        <a:xfrm>
          <a:off x="2686050" y="0"/>
          <a:ext cx="12477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750K</a:t>
          </a:r>
        </a:p>
      </xdr:txBody>
    </xdr:sp>
    <xdr:clientData/>
  </xdr:twoCellAnchor>
  <xdr:twoCellAnchor>
    <xdr:from>
      <xdr:col>6</xdr:col>
      <xdr:colOff>447675</xdr:colOff>
      <xdr:row>0</xdr:row>
      <xdr:rowOff>0</xdr:rowOff>
    </xdr:from>
    <xdr:to>
      <xdr:col>8</xdr:col>
      <xdr:colOff>76200</xdr:colOff>
      <xdr:row>0</xdr:row>
      <xdr:rowOff>0</xdr:rowOff>
    </xdr:to>
    <xdr:sp>
      <xdr:nvSpPr>
        <xdr:cNvPr id="56" name="TextBox 158"/>
        <xdr:cNvSpPr txBox="1">
          <a:spLocks noChangeArrowheads="1"/>
        </xdr:cNvSpPr>
      </xdr:nvSpPr>
      <xdr:spPr>
        <a:xfrm>
          <a:off x="3886200" y="0"/>
          <a:ext cx="9429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9</xdr:col>
      <xdr:colOff>266700</xdr:colOff>
      <xdr:row>0</xdr:row>
      <xdr:rowOff>0</xdr:rowOff>
    </xdr:from>
    <xdr:to>
      <xdr:col>9</xdr:col>
      <xdr:colOff>638175</xdr:colOff>
      <xdr:row>0</xdr:row>
      <xdr:rowOff>0</xdr:rowOff>
    </xdr:to>
    <xdr:sp>
      <xdr:nvSpPr>
        <xdr:cNvPr id="57" name="TextBox 159"/>
        <xdr:cNvSpPr txBox="1">
          <a:spLocks noChangeArrowheads="1"/>
        </xdr:cNvSpPr>
      </xdr:nvSpPr>
      <xdr:spPr>
        <a:xfrm>
          <a:off x="5676900" y="0"/>
          <a:ext cx="371475"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10</xdr:col>
      <xdr:colOff>295275</xdr:colOff>
      <xdr:row>0</xdr:row>
      <xdr:rowOff>0</xdr:rowOff>
    </xdr:from>
    <xdr:to>
      <xdr:col>11</xdr:col>
      <xdr:colOff>19050</xdr:colOff>
      <xdr:row>0</xdr:row>
      <xdr:rowOff>0</xdr:rowOff>
    </xdr:to>
    <xdr:sp>
      <xdr:nvSpPr>
        <xdr:cNvPr id="58" name="TextBox 160"/>
        <xdr:cNvSpPr txBox="1">
          <a:spLocks noChangeArrowheads="1"/>
        </xdr:cNvSpPr>
      </xdr:nvSpPr>
      <xdr:spPr>
        <a:xfrm>
          <a:off x="6362700"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12</xdr:col>
      <xdr:colOff>609600</xdr:colOff>
      <xdr:row>0</xdr:row>
      <xdr:rowOff>0</xdr:rowOff>
    </xdr:from>
    <xdr:to>
      <xdr:col>13</xdr:col>
      <xdr:colOff>333375</xdr:colOff>
      <xdr:row>0</xdr:row>
      <xdr:rowOff>0</xdr:rowOff>
    </xdr:to>
    <xdr:sp>
      <xdr:nvSpPr>
        <xdr:cNvPr id="59" name="TextBox 161"/>
        <xdr:cNvSpPr txBox="1">
          <a:spLocks noChangeArrowheads="1"/>
        </xdr:cNvSpPr>
      </xdr:nvSpPr>
      <xdr:spPr>
        <a:xfrm>
          <a:off x="7991475" y="0"/>
          <a:ext cx="38100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295275</xdr:colOff>
      <xdr:row>0</xdr:row>
      <xdr:rowOff>0</xdr:rowOff>
    </xdr:from>
    <xdr:to>
      <xdr:col>14</xdr:col>
      <xdr:colOff>657225</xdr:colOff>
      <xdr:row>0</xdr:row>
      <xdr:rowOff>0</xdr:rowOff>
    </xdr:to>
    <xdr:sp>
      <xdr:nvSpPr>
        <xdr:cNvPr id="60" name="TextBox 162"/>
        <xdr:cNvSpPr txBox="1">
          <a:spLocks noChangeArrowheads="1"/>
        </xdr:cNvSpPr>
      </xdr:nvSpPr>
      <xdr:spPr>
        <a:xfrm>
          <a:off x="8991600" y="0"/>
          <a:ext cx="361950" cy="0"/>
        </a:xfrm>
        <a:prstGeom prst="rect">
          <a:avLst/>
        </a:prstGeom>
        <a:noFill/>
        <a:ln w="9525" cmpd="sng">
          <a:noFill/>
        </a:ln>
      </xdr:spPr>
      <xdr:txBody>
        <a:bodyPr vertOverflow="clip" wrap="square"/>
        <a:p>
          <a:pPr algn="l">
            <a:defRPr/>
          </a:pPr>
          <a:r>
            <a:rPr lang="en-US" cap="none" sz="1000" b="1" i="0" u="none" baseline="0">
              <a:solidFill>
                <a:srgbClr val="FFFFFF"/>
              </a:solidFill>
              <a:latin typeface="Arial"/>
              <a:ea typeface="Arial"/>
              <a:cs typeface="Arial"/>
            </a:rPr>
            <a:t>3M</a:t>
          </a:r>
        </a:p>
      </xdr:txBody>
    </xdr:sp>
    <xdr:clientData/>
  </xdr:twoCellAnchor>
  <xdr:twoCellAnchor>
    <xdr:from>
      <xdr:col>14</xdr:col>
      <xdr:colOff>657225</xdr:colOff>
      <xdr:row>0</xdr:row>
      <xdr:rowOff>0</xdr:rowOff>
    </xdr:from>
    <xdr:to>
      <xdr:col>14</xdr:col>
      <xdr:colOff>657225</xdr:colOff>
      <xdr:row>0</xdr:row>
      <xdr:rowOff>0</xdr:rowOff>
    </xdr:to>
    <xdr:sp>
      <xdr:nvSpPr>
        <xdr:cNvPr id="61" name="TextBox 237"/>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450" b="1" i="0" u="none" baseline="0">
              <a:solidFill>
                <a:srgbClr val="FFFFFF"/>
              </a:solidFill>
              <a:latin typeface="Arial"/>
              <a:ea typeface="Arial"/>
              <a:cs typeface="Arial"/>
            </a:rPr>
            <a:t>y.0M</a:t>
          </a:r>
        </a:p>
      </xdr:txBody>
    </xdr:sp>
    <xdr:clientData/>
  </xdr:twoCellAnchor>
  <xdr:twoCellAnchor>
    <xdr:from>
      <xdr:col>14</xdr:col>
      <xdr:colOff>657225</xdr:colOff>
      <xdr:row>0</xdr:row>
      <xdr:rowOff>0</xdr:rowOff>
    </xdr:from>
    <xdr:to>
      <xdr:col>14</xdr:col>
      <xdr:colOff>657225</xdr:colOff>
      <xdr:row>0</xdr:row>
      <xdr:rowOff>0</xdr:rowOff>
    </xdr:to>
    <xdr:sp>
      <xdr:nvSpPr>
        <xdr:cNvPr id="62" name="TextBox 238"/>
        <xdr:cNvSpPr txBox="1">
          <a:spLocks noChangeArrowheads="1"/>
        </xdr:cNvSpPr>
      </xdr:nvSpPr>
      <xdr:spPr>
        <a:xfrm>
          <a:off x="9353550" y="0"/>
          <a:ext cx="0" cy="0"/>
        </a:xfrm>
        <a:prstGeom prst="rect">
          <a:avLst/>
        </a:prstGeom>
        <a:noFill/>
        <a:ln w="9525" cmpd="sng">
          <a:noFill/>
        </a:ln>
      </xdr:spPr>
      <xdr:txBody>
        <a:bodyPr vertOverflow="clip" wrap="square"/>
        <a:p>
          <a:pPr algn="l">
            <a:defRPr/>
          </a:pPr>
          <a:r>
            <a:rPr lang="en-US" cap="none" sz="1200" b="0" i="0" u="none" baseline="0">
              <a:solidFill>
                <a:srgbClr val="FFFFFF"/>
              </a:solidFill>
              <a:latin typeface="Arial"/>
              <a:ea typeface="Arial"/>
              <a:cs typeface="Arial"/>
            </a:rPr>
            <a:t> y.0M + Tail = 2.7M</a:t>
          </a:r>
        </a:p>
      </xdr:txBody>
    </xdr:sp>
    <xdr:clientData/>
  </xdr:twoCellAnchor>
  <xdr:twoCellAnchor>
    <xdr:from>
      <xdr:col>1</xdr:col>
      <xdr:colOff>142875</xdr:colOff>
      <xdr:row>20</xdr:row>
      <xdr:rowOff>152400</xdr:rowOff>
    </xdr:from>
    <xdr:to>
      <xdr:col>15</xdr:col>
      <xdr:colOff>457200</xdr:colOff>
      <xdr:row>42</xdr:row>
      <xdr:rowOff>28575</xdr:rowOff>
    </xdr:to>
    <xdr:graphicFrame>
      <xdr:nvGraphicFramePr>
        <xdr:cNvPr id="63" name="Chart 257"/>
        <xdr:cNvGraphicFramePr/>
      </xdr:nvGraphicFramePr>
      <xdr:xfrm>
        <a:off x="295275" y="3790950"/>
        <a:ext cx="9515475" cy="3438525"/>
      </xdr:xfrm>
      <a:graphic>
        <a:graphicData uri="http://schemas.openxmlformats.org/drawingml/2006/chart">
          <c:chart xmlns:c="http://schemas.openxmlformats.org/drawingml/2006/chart" r:id="rId42"/>
        </a:graphicData>
      </a:graphic>
    </xdr:graphicFrame>
    <xdr:clientData/>
  </xdr:twoCellAnchor>
  <xdr:twoCellAnchor>
    <xdr:from>
      <xdr:col>1</xdr:col>
      <xdr:colOff>123825</xdr:colOff>
      <xdr:row>4</xdr:row>
      <xdr:rowOff>0</xdr:rowOff>
    </xdr:from>
    <xdr:to>
      <xdr:col>15</xdr:col>
      <xdr:colOff>485775</xdr:colOff>
      <xdr:row>20</xdr:row>
      <xdr:rowOff>66675</xdr:rowOff>
    </xdr:to>
    <xdr:graphicFrame>
      <xdr:nvGraphicFramePr>
        <xdr:cNvPr id="64" name="Chart 270"/>
        <xdr:cNvGraphicFramePr/>
      </xdr:nvGraphicFramePr>
      <xdr:xfrm>
        <a:off x="276225" y="1047750"/>
        <a:ext cx="9563100" cy="2657475"/>
      </xdr:xfrm>
      <a:graphic>
        <a:graphicData uri="http://schemas.openxmlformats.org/drawingml/2006/chart">
          <c:chart xmlns:c="http://schemas.openxmlformats.org/drawingml/2006/chart" r:id="rId43"/>
        </a:graphicData>
      </a:graphic>
    </xdr:graphicFrame>
    <xdr:clientData/>
  </xdr:twoCellAnchor>
  <xdr:twoCellAnchor>
    <xdr:from>
      <xdr:col>1</xdr:col>
      <xdr:colOff>142875</xdr:colOff>
      <xdr:row>42</xdr:row>
      <xdr:rowOff>76200</xdr:rowOff>
    </xdr:from>
    <xdr:to>
      <xdr:col>15</xdr:col>
      <xdr:colOff>447675</xdr:colOff>
      <xdr:row>69</xdr:row>
      <xdr:rowOff>0</xdr:rowOff>
    </xdr:to>
    <xdr:graphicFrame>
      <xdr:nvGraphicFramePr>
        <xdr:cNvPr id="65" name="Chart 272"/>
        <xdr:cNvGraphicFramePr/>
      </xdr:nvGraphicFramePr>
      <xdr:xfrm>
        <a:off x="295275" y="7277100"/>
        <a:ext cx="9505950" cy="4295775"/>
      </xdr:xfrm>
      <a:graphic>
        <a:graphicData uri="http://schemas.openxmlformats.org/drawingml/2006/chart">
          <c:chart xmlns:c="http://schemas.openxmlformats.org/drawingml/2006/chart" r:id="rId44"/>
        </a:graphicData>
      </a:graphic>
    </xdr:graphicFrame>
    <xdr:clientData/>
  </xdr:twoCellAnchor>
  <xdr:twoCellAnchor>
    <xdr:from>
      <xdr:col>1</xdr:col>
      <xdr:colOff>123825</xdr:colOff>
      <xdr:row>69</xdr:row>
      <xdr:rowOff>85725</xdr:rowOff>
    </xdr:from>
    <xdr:to>
      <xdr:col>15</xdr:col>
      <xdr:colOff>428625</xdr:colOff>
      <xdr:row>86</xdr:row>
      <xdr:rowOff>209550</xdr:rowOff>
    </xdr:to>
    <xdr:graphicFrame>
      <xdr:nvGraphicFramePr>
        <xdr:cNvPr id="66" name="Chart 274"/>
        <xdr:cNvGraphicFramePr/>
      </xdr:nvGraphicFramePr>
      <xdr:xfrm>
        <a:off x="276225" y="11658600"/>
        <a:ext cx="9505950" cy="3362325"/>
      </xdr:xfrm>
      <a:graphic>
        <a:graphicData uri="http://schemas.openxmlformats.org/drawingml/2006/chart">
          <c:chart xmlns:c="http://schemas.openxmlformats.org/drawingml/2006/chart" r:id="rId4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1dev2\common\Documents%20and%20Settings\Roger%20home\Local%20Settings\Temporary%20Internet%20Files\OLKB4\Dashboard%20Data\2.%20Customer%20Impacts\2005%20baseline%20weekly%20data%20for%20pilot%20fact%20base%20v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dev2\common\Factbase%20and%20Outcomes\Dashboard\v2\Dashboard_CSD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uals"/>
      <sheetName val="Forecast"/>
      <sheetName val="Graph data"/>
    </sheetNames>
    <sheetDataSet>
      <sheetData sheetId="0">
        <row r="2">
          <cell r="B2" t="str">
            <v>DATE</v>
          </cell>
          <cell r="C2" t="str">
            <v>AHT</v>
          </cell>
          <cell r="D2" t="str">
            <v>WRAP</v>
          </cell>
          <cell r="E2" t="str">
            <v>TALK</v>
          </cell>
          <cell r="F2" t="str">
            <v>Occupancy</v>
          </cell>
          <cell r="G2" t="str">
            <v>ASA </v>
          </cell>
          <cell r="H2" t="str">
            <v>Calls Received</v>
          </cell>
          <cell r="I2" t="str">
            <v>Calls Answered</v>
          </cell>
          <cell r="J2" t="str">
            <v>Abandon Rate</v>
          </cell>
          <cell r="K2" t="str">
            <v>Calls Abandoned</v>
          </cell>
          <cell r="L2" t="str">
            <v>AHT</v>
          </cell>
          <cell r="M2" t="str">
            <v>WRAP</v>
          </cell>
          <cell r="N2" t="str">
            <v>TALK</v>
          </cell>
          <cell r="O2" t="str">
            <v>Sales Conversion</v>
          </cell>
          <cell r="P2" t="str">
            <v>Deferred Work</v>
          </cell>
          <cell r="Q2" t="str">
            <v>H/L Complaints</v>
          </cell>
          <cell r="R2" t="str">
            <v>Call transfers</v>
          </cell>
          <cell r="S2" t="str">
            <v>Agent Calls per hour</v>
          </cell>
          <cell r="T2" t="str">
            <v>Occupancy</v>
          </cell>
          <cell r="U2" t="str">
            <v>OSE PP ASA </v>
          </cell>
          <cell r="V2" t="str">
            <v>OSE PP Received</v>
          </cell>
          <cell r="W2" t="str">
            <v>OSE PP Answered</v>
          </cell>
          <cell r="X2" t="str">
            <v>Abandon Rate</v>
          </cell>
          <cell r="Y2" t="str">
            <v>OSE PP Aband</v>
          </cell>
          <cell r="Z2" t="str">
            <v>AHT</v>
          </cell>
          <cell r="AA2" t="str">
            <v>WRAP</v>
          </cell>
          <cell r="AB2" t="str">
            <v>TALK</v>
          </cell>
          <cell r="AC2" t="str">
            <v>Sales Conversion</v>
          </cell>
          <cell r="AD2" t="str">
            <v>Deferred Work</v>
          </cell>
          <cell r="AE2" t="str">
            <v>H/L Complaints</v>
          </cell>
          <cell r="AF2" t="str">
            <v>Call transfers</v>
          </cell>
          <cell r="AG2" t="str">
            <v>Agent Calls per hour</v>
          </cell>
          <cell r="AH2" t="str">
            <v>Occupancy</v>
          </cell>
          <cell r="AI2" t="str">
            <v>OSE PP ASA </v>
          </cell>
          <cell r="AJ2" t="str">
            <v>OSE PP Received</v>
          </cell>
          <cell r="AK2" t="str">
            <v>OSE PP Answered</v>
          </cell>
          <cell r="AL2" t="str">
            <v>Abandon Rate</v>
          </cell>
          <cell r="AM2" t="str">
            <v>OSE PP Aband</v>
          </cell>
          <cell r="AN2" t="str">
            <v>AHT</v>
          </cell>
          <cell r="AO2" t="str">
            <v>WRAP</v>
          </cell>
          <cell r="AP2" t="str">
            <v>TALK</v>
          </cell>
          <cell r="AQ2" t="str">
            <v>Sales Conversion</v>
          </cell>
          <cell r="AR2" t="str">
            <v>Deferred Work</v>
          </cell>
          <cell r="AS2" t="str">
            <v>H/L Complaints</v>
          </cell>
          <cell r="AT2" t="str">
            <v>Call transfers</v>
          </cell>
          <cell r="AU2" t="str">
            <v>Agent Calls per hour</v>
          </cell>
          <cell r="AV2" t="str">
            <v>Occupancy</v>
          </cell>
          <cell r="AW2" t="str">
            <v>OSE PP ASA </v>
          </cell>
          <cell r="AX2" t="str">
            <v>OSE PP Received</v>
          </cell>
          <cell r="AY2" t="str">
            <v>OSE PP Answered</v>
          </cell>
          <cell r="AZ2" t="str">
            <v>Abandon Rate</v>
          </cell>
          <cell r="BA2" t="str">
            <v>OSE PP Aband</v>
          </cell>
          <cell r="BB2" t="str">
            <v>AHT</v>
          </cell>
          <cell r="BC2" t="str">
            <v>WRAP</v>
          </cell>
          <cell r="BD2" t="str">
            <v>TALK</v>
          </cell>
          <cell r="BE2" t="str">
            <v>Sales Conversion</v>
          </cell>
        </row>
        <row r="3">
          <cell r="B3">
            <v>38354</v>
          </cell>
          <cell r="C3" t="e">
            <v>#REF!</v>
          </cell>
          <cell r="D3" t="e">
            <v>#REF!</v>
          </cell>
          <cell r="E3" t="e">
            <v>#REF!</v>
          </cell>
          <cell r="F3" t="e">
            <v>#REF!</v>
          </cell>
          <cell r="G3" t="e">
            <v>#REF!</v>
          </cell>
          <cell r="H3" t="e">
            <v>#REF!</v>
          </cell>
          <cell r="I3" t="e">
            <v>#REF!</v>
          </cell>
          <cell r="J3" t="e">
            <v>#REF!</v>
          </cell>
          <cell r="K3" t="e">
            <v>#REF!</v>
          </cell>
          <cell r="L3">
            <v>500.2777639486505</v>
          </cell>
          <cell r="M3">
            <v>216</v>
          </cell>
          <cell r="N3">
            <v>284.2777639486505</v>
          </cell>
          <cell r="O3">
            <v>0.023</v>
          </cell>
          <cell r="P3">
            <v>450</v>
          </cell>
          <cell r="Q3">
            <v>0.0125</v>
          </cell>
          <cell r="R3">
            <v>0.06</v>
          </cell>
          <cell r="S3">
            <v>6.606319577978265</v>
          </cell>
          <cell r="T3">
            <v>0.9180541073336553</v>
          </cell>
          <cell r="U3">
            <v>99.87531690140845</v>
          </cell>
          <cell r="V3">
            <v>31446</v>
          </cell>
          <cell r="W3">
            <v>28400</v>
          </cell>
          <cell r="X3">
            <v>0.09686446606881638</v>
          </cell>
          <cell r="Y3">
            <v>3046</v>
          </cell>
          <cell r="Z3">
            <v>500.2777639486505</v>
          </cell>
          <cell r="AA3">
            <v>216</v>
          </cell>
          <cell r="AB3">
            <v>284.2777639486505</v>
          </cell>
          <cell r="AC3">
            <v>0.023</v>
          </cell>
          <cell r="AD3">
            <v>450</v>
          </cell>
          <cell r="AE3">
            <v>0.0125</v>
          </cell>
          <cell r="AF3">
            <v>0.06</v>
          </cell>
          <cell r="AG3">
            <v>6.606319577978265</v>
          </cell>
          <cell r="AH3">
            <v>0.9180541073336553</v>
          </cell>
          <cell r="AI3">
            <v>99.87531690140845</v>
          </cell>
          <cell r="AJ3">
            <v>31446</v>
          </cell>
          <cell r="AK3">
            <v>28400</v>
          </cell>
          <cell r="AL3">
            <v>0.09686446606881638</v>
          </cell>
          <cell r="AM3">
            <v>3046</v>
          </cell>
          <cell r="AN3">
            <v>500.2777639486505</v>
          </cell>
          <cell r="AO3">
            <v>216</v>
          </cell>
          <cell r="AP3">
            <v>284.2777639486505</v>
          </cell>
          <cell r="AQ3">
            <v>0.023</v>
          </cell>
          <cell r="AR3">
            <v>450</v>
          </cell>
          <cell r="AS3">
            <v>0.0125</v>
          </cell>
          <cell r="AT3">
            <v>0.06</v>
          </cell>
          <cell r="AU3">
            <v>6.606319577978265</v>
          </cell>
          <cell r="AV3">
            <v>0.9180541073336553</v>
          </cell>
          <cell r="AW3">
            <v>99.87531690140845</v>
          </cell>
          <cell r="AX3">
            <v>31446</v>
          </cell>
          <cell r="AY3">
            <v>28400</v>
          </cell>
          <cell r="AZ3">
            <v>0.09686446606881638</v>
          </cell>
          <cell r="BA3">
            <v>3046</v>
          </cell>
          <cell r="BB3">
            <v>500.2777639486505</v>
          </cell>
          <cell r="BC3">
            <v>216</v>
          </cell>
          <cell r="BD3">
            <v>284.2777639486505</v>
          </cell>
          <cell r="BE3">
            <v>0.023</v>
          </cell>
        </row>
        <row r="4">
          <cell r="B4">
            <v>38361</v>
          </cell>
          <cell r="C4" t="e">
            <v>#REF!</v>
          </cell>
          <cell r="D4" t="e">
            <v>#REF!</v>
          </cell>
          <cell r="E4" t="e">
            <v>#REF!</v>
          </cell>
          <cell r="F4" t="e">
            <v>#REF!</v>
          </cell>
          <cell r="G4" t="e">
            <v>#REF!</v>
          </cell>
          <cell r="H4" t="e">
            <v>#REF!</v>
          </cell>
          <cell r="I4" t="e">
            <v>#REF!</v>
          </cell>
          <cell r="J4" t="e">
            <v>#REF!</v>
          </cell>
          <cell r="K4" t="e">
            <v>#REF!</v>
          </cell>
          <cell r="L4">
            <v>505.98862868392445</v>
          </cell>
          <cell r="M4">
            <v>217</v>
          </cell>
          <cell r="N4">
            <v>288.98862868392445</v>
          </cell>
          <cell r="O4">
            <v>0.022</v>
          </cell>
          <cell r="P4">
            <v>235</v>
          </cell>
          <cell r="Q4">
            <v>0.0106</v>
          </cell>
          <cell r="R4">
            <v>0.05</v>
          </cell>
          <cell r="S4">
            <v>6.620336014624663</v>
          </cell>
          <cell r="T4">
            <v>0.9305040948518697</v>
          </cell>
          <cell r="U4">
            <v>103.20011097806723</v>
          </cell>
          <cell r="V4">
            <v>38071</v>
          </cell>
          <cell r="W4">
            <v>34241</v>
          </cell>
          <cell r="X4">
            <v>0.10060150770928003</v>
          </cell>
          <cell r="Y4">
            <v>3830</v>
          </cell>
          <cell r="Z4">
            <v>505.98862868392445</v>
          </cell>
          <cell r="AA4">
            <v>217</v>
          </cell>
          <cell r="AB4">
            <v>288.98862868392445</v>
          </cell>
          <cell r="AC4">
            <v>0.022</v>
          </cell>
          <cell r="AD4">
            <v>235</v>
          </cell>
          <cell r="AE4">
            <v>0.0106</v>
          </cell>
          <cell r="AF4">
            <v>0.05</v>
          </cell>
          <cell r="AG4">
            <v>6.620336014624663</v>
          </cell>
          <cell r="AH4">
            <v>0.9305040948518697</v>
          </cell>
          <cell r="AI4">
            <v>103.20011097806723</v>
          </cell>
          <cell r="AJ4">
            <v>38071</v>
          </cell>
          <cell r="AK4">
            <v>34241</v>
          </cell>
          <cell r="AL4">
            <v>0.10060150770928003</v>
          </cell>
          <cell r="AM4">
            <v>3830</v>
          </cell>
          <cell r="AN4">
            <v>505.98862868392445</v>
          </cell>
          <cell r="AO4">
            <v>217</v>
          </cell>
          <cell r="AP4">
            <v>288.98862868392445</v>
          </cell>
          <cell r="AQ4">
            <v>0.022</v>
          </cell>
          <cell r="AR4">
            <v>235</v>
          </cell>
          <cell r="AS4">
            <v>0.0106</v>
          </cell>
          <cell r="AT4">
            <v>0.05</v>
          </cell>
          <cell r="AU4">
            <v>6.620336014624663</v>
          </cell>
          <cell r="AV4">
            <v>0.9305040948518697</v>
          </cell>
          <cell r="AW4">
            <v>103.20011097806723</v>
          </cell>
          <cell r="AX4">
            <v>38071</v>
          </cell>
          <cell r="AY4">
            <v>34241</v>
          </cell>
          <cell r="AZ4">
            <v>0.10060150770928003</v>
          </cell>
          <cell r="BA4">
            <v>3830</v>
          </cell>
          <cell r="BB4">
            <v>505.98862868392445</v>
          </cell>
          <cell r="BC4">
            <v>217</v>
          </cell>
          <cell r="BD4">
            <v>288.98862868392445</v>
          </cell>
          <cell r="BE4">
            <v>0.022</v>
          </cell>
        </row>
        <row r="5">
          <cell r="B5">
            <v>38368</v>
          </cell>
          <cell r="C5" t="e">
            <v>#REF!</v>
          </cell>
          <cell r="D5" t="e">
            <v>#REF!</v>
          </cell>
          <cell r="E5" t="e">
            <v>#REF!</v>
          </cell>
          <cell r="F5" t="e">
            <v>#REF!</v>
          </cell>
          <cell r="G5" t="e">
            <v>#REF!</v>
          </cell>
          <cell r="H5" t="e">
            <v>#REF!</v>
          </cell>
          <cell r="I5" t="e">
            <v>#REF!</v>
          </cell>
          <cell r="J5" t="e">
            <v>#REF!</v>
          </cell>
          <cell r="K5" t="e">
            <v>#REF!</v>
          </cell>
          <cell r="L5">
            <v>511.13114552982677</v>
          </cell>
          <cell r="M5">
            <v>218.83125287532587</v>
          </cell>
          <cell r="N5">
            <v>292.29989265450087</v>
          </cell>
          <cell r="O5">
            <v>0.0235</v>
          </cell>
          <cell r="P5">
            <v>260</v>
          </cell>
          <cell r="Q5">
            <v>0.0132</v>
          </cell>
          <cell r="R5">
            <v>0.05</v>
          </cell>
          <cell r="S5">
            <v>6.67665031244562</v>
          </cell>
          <cell r="T5">
            <v>0.9479566451395571</v>
          </cell>
          <cell r="U5">
            <v>118.15676054620825</v>
          </cell>
          <cell r="V5">
            <v>36983</v>
          </cell>
          <cell r="W5">
            <v>32808</v>
          </cell>
          <cell r="X5">
            <v>0.11288970608117244</v>
          </cell>
          <cell r="Y5">
            <v>4175</v>
          </cell>
          <cell r="Z5">
            <v>511.13114552982677</v>
          </cell>
          <cell r="AA5">
            <v>218.83125287532587</v>
          </cell>
          <cell r="AB5">
            <v>292.29989265450087</v>
          </cell>
          <cell r="AC5">
            <v>0.0235</v>
          </cell>
          <cell r="AD5">
            <v>260</v>
          </cell>
          <cell r="AE5">
            <v>0.0132</v>
          </cell>
          <cell r="AF5">
            <v>0.05</v>
          </cell>
          <cell r="AG5">
            <v>6.67665031244562</v>
          </cell>
          <cell r="AH5">
            <v>0.9479566451395571</v>
          </cell>
          <cell r="AI5">
            <v>118.15676054620825</v>
          </cell>
          <cell r="AJ5">
            <v>36983</v>
          </cell>
          <cell r="AK5">
            <v>32808</v>
          </cell>
          <cell r="AL5">
            <v>0.11288970608117244</v>
          </cell>
          <cell r="AM5">
            <v>4175</v>
          </cell>
          <cell r="AN5">
            <v>511.13114552982677</v>
          </cell>
          <cell r="AO5">
            <v>218.83125287532587</v>
          </cell>
          <cell r="AP5">
            <v>292.29989265450087</v>
          </cell>
          <cell r="AQ5">
            <v>0.0235</v>
          </cell>
          <cell r="AR5">
            <v>260</v>
          </cell>
          <cell r="AS5">
            <v>0.0132</v>
          </cell>
          <cell r="AT5">
            <v>0.05</v>
          </cell>
          <cell r="AU5">
            <v>6.67665031244562</v>
          </cell>
          <cell r="AV5">
            <v>0.9479566451395571</v>
          </cell>
          <cell r="AW5">
            <v>118.15676054620825</v>
          </cell>
          <cell r="AX5">
            <v>36983</v>
          </cell>
          <cell r="AY5">
            <v>32808</v>
          </cell>
          <cell r="AZ5">
            <v>0.11288970608117244</v>
          </cell>
          <cell r="BA5">
            <v>4175</v>
          </cell>
          <cell r="BB5">
            <v>511.13114552982677</v>
          </cell>
          <cell r="BC5">
            <v>218.83125287532587</v>
          </cell>
          <cell r="BD5">
            <v>292.29989265450087</v>
          </cell>
          <cell r="BE5">
            <v>0.0235</v>
          </cell>
        </row>
        <row r="6">
          <cell r="B6">
            <v>38375</v>
          </cell>
          <cell r="C6" t="e">
            <v>#REF!</v>
          </cell>
          <cell r="D6" t="e">
            <v>#REF!</v>
          </cell>
          <cell r="E6" t="e">
            <v>#REF!</v>
          </cell>
          <cell r="F6" t="e">
            <v>#REF!</v>
          </cell>
          <cell r="G6" t="e">
            <v>#REF!</v>
          </cell>
          <cell r="H6" t="e">
            <v>#REF!</v>
          </cell>
          <cell r="I6" t="e">
            <v>#REF!</v>
          </cell>
          <cell r="J6" t="e">
            <v>#REF!</v>
          </cell>
          <cell r="K6" t="e">
            <v>#REF!</v>
          </cell>
          <cell r="L6">
            <v>509.42091540225556</v>
          </cell>
          <cell r="M6">
            <v>220.394810416863</v>
          </cell>
          <cell r="N6">
            <v>289.0261049853925</v>
          </cell>
          <cell r="O6">
            <v>0.0255</v>
          </cell>
          <cell r="P6">
            <v>278</v>
          </cell>
          <cell r="Q6">
            <v>0.0188</v>
          </cell>
          <cell r="R6">
            <v>0.05</v>
          </cell>
          <cell r="S6">
            <v>6.7917140380080685</v>
          </cell>
          <cell r="T6">
            <v>0.9610669951090055</v>
          </cell>
          <cell r="U6">
            <v>158.24955514625543</v>
          </cell>
          <cell r="V6">
            <v>37581</v>
          </cell>
          <cell r="W6">
            <v>32033</v>
          </cell>
          <cell r="X6">
            <v>0.14762779063888667</v>
          </cell>
          <cell r="Y6">
            <v>5548</v>
          </cell>
          <cell r="Z6">
            <v>509.42091540225556</v>
          </cell>
          <cell r="AA6">
            <v>220.394810416863</v>
          </cell>
          <cell r="AB6">
            <v>289.0261049853925</v>
          </cell>
          <cell r="AC6">
            <v>0.0255</v>
          </cell>
          <cell r="AD6">
            <v>278</v>
          </cell>
          <cell r="AE6">
            <v>0.0188</v>
          </cell>
          <cell r="AF6">
            <v>0.05</v>
          </cell>
          <cell r="AG6">
            <v>6.7917140380080685</v>
          </cell>
          <cell r="AH6">
            <v>0.9610669951090055</v>
          </cell>
          <cell r="AI6">
            <v>158.24955514625543</v>
          </cell>
          <cell r="AJ6">
            <v>37581</v>
          </cell>
          <cell r="AK6">
            <v>32033</v>
          </cell>
          <cell r="AL6">
            <v>0.14762779063888667</v>
          </cell>
          <cell r="AM6">
            <v>5548</v>
          </cell>
          <cell r="AN6">
            <v>509.42091540225556</v>
          </cell>
          <cell r="AO6">
            <v>220.394810416863</v>
          </cell>
          <cell r="AP6">
            <v>289.0261049853925</v>
          </cell>
          <cell r="AQ6">
            <v>0.0255</v>
          </cell>
          <cell r="AR6">
            <v>278</v>
          </cell>
          <cell r="AS6">
            <v>0.0188</v>
          </cell>
          <cell r="AT6">
            <v>0.05</v>
          </cell>
          <cell r="AU6">
            <v>6.7917140380080685</v>
          </cell>
          <cell r="AV6">
            <v>0.9610669951090055</v>
          </cell>
          <cell r="AW6">
            <v>158.24955514625543</v>
          </cell>
          <cell r="AX6">
            <v>37581</v>
          </cell>
          <cell r="AY6">
            <v>32033</v>
          </cell>
          <cell r="AZ6">
            <v>0.14762779063888667</v>
          </cell>
          <cell r="BA6">
            <v>5548</v>
          </cell>
          <cell r="BB6">
            <v>509.42091540225556</v>
          </cell>
          <cell r="BC6">
            <v>220.394810416863</v>
          </cell>
          <cell r="BD6">
            <v>289.0261049853925</v>
          </cell>
          <cell r="BE6">
            <v>0.0255</v>
          </cell>
        </row>
        <row r="7">
          <cell r="B7">
            <v>38382</v>
          </cell>
          <cell r="C7" t="e">
            <v>#REF!</v>
          </cell>
          <cell r="D7" t="e">
            <v>#REF!</v>
          </cell>
          <cell r="E7" t="e">
            <v>#REF!</v>
          </cell>
          <cell r="F7" t="e">
            <v>#REF!</v>
          </cell>
          <cell r="G7" t="e">
            <v>#REF!</v>
          </cell>
          <cell r="H7" t="e">
            <v>#REF!</v>
          </cell>
          <cell r="I7" t="e">
            <v>#REF!</v>
          </cell>
          <cell r="J7" t="e">
            <v>#REF!</v>
          </cell>
          <cell r="K7" t="e">
            <v>#REF!</v>
          </cell>
          <cell r="L7">
            <v>509.9865335868187</v>
          </cell>
          <cell r="M7">
            <v>219.1077946768061</v>
          </cell>
          <cell r="N7">
            <v>290.87873891001266</v>
          </cell>
          <cell r="O7">
            <v>0.0265</v>
          </cell>
          <cell r="P7">
            <v>280</v>
          </cell>
          <cell r="Q7">
            <v>0.0136</v>
          </cell>
          <cell r="R7">
            <v>0.06</v>
          </cell>
          <cell r="S7">
            <v>6.782829311249366</v>
          </cell>
          <cell r="T7">
            <v>0.9608754467653148</v>
          </cell>
          <cell r="U7">
            <v>149.06551593801186</v>
          </cell>
          <cell r="V7">
            <v>36838</v>
          </cell>
          <cell r="W7">
            <v>31748</v>
          </cell>
          <cell r="X7">
            <v>0.13817253922579945</v>
          </cell>
          <cell r="Y7">
            <v>5090</v>
          </cell>
          <cell r="Z7">
            <v>509.9865335868187</v>
          </cell>
          <cell r="AA7">
            <v>219.1077946768061</v>
          </cell>
          <cell r="AB7">
            <v>290.87873891001266</v>
          </cell>
          <cell r="AC7">
            <v>0.0265</v>
          </cell>
          <cell r="AD7">
            <v>280</v>
          </cell>
          <cell r="AE7">
            <v>0.0136</v>
          </cell>
          <cell r="AF7">
            <v>0.06</v>
          </cell>
          <cell r="AG7">
            <v>6.782829311249366</v>
          </cell>
          <cell r="AH7">
            <v>0.9608754467653148</v>
          </cell>
          <cell r="AI7">
            <v>149.06551593801186</v>
          </cell>
          <cell r="AJ7">
            <v>36838</v>
          </cell>
          <cell r="AK7">
            <v>31748</v>
          </cell>
          <cell r="AL7">
            <v>0.13817253922579945</v>
          </cell>
          <cell r="AM7">
            <v>5090</v>
          </cell>
          <cell r="AN7">
            <v>509.9865335868187</v>
          </cell>
          <cell r="AO7">
            <v>219.1077946768061</v>
          </cell>
          <cell r="AP7">
            <v>290.87873891001266</v>
          </cell>
          <cell r="AQ7">
            <v>0.0265</v>
          </cell>
          <cell r="AR7">
            <v>280</v>
          </cell>
          <cell r="AS7">
            <v>0.0136</v>
          </cell>
          <cell r="AT7">
            <v>0.06</v>
          </cell>
          <cell r="AU7">
            <v>6.782829311249366</v>
          </cell>
          <cell r="AV7">
            <v>0.9608754467653148</v>
          </cell>
          <cell r="AW7">
            <v>149.06551593801186</v>
          </cell>
          <cell r="AX7">
            <v>36838</v>
          </cell>
          <cell r="AY7">
            <v>31748</v>
          </cell>
          <cell r="AZ7">
            <v>0.13817253922579945</v>
          </cell>
          <cell r="BA7">
            <v>5090</v>
          </cell>
          <cell r="BB7">
            <v>509.9865335868187</v>
          </cell>
          <cell r="BC7">
            <v>219.1077946768061</v>
          </cell>
          <cell r="BD7">
            <v>290.87873891001266</v>
          </cell>
          <cell r="BE7">
            <v>0.0265</v>
          </cell>
        </row>
        <row r="8">
          <cell r="B8">
            <v>38389</v>
          </cell>
          <cell r="C8" t="e">
            <v>#REF!</v>
          </cell>
          <cell r="D8" t="e">
            <v>#REF!</v>
          </cell>
          <cell r="E8" t="e">
            <v>#REF!</v>
          </cell>
          <cell r="F8" t="e">
            <v>#REF!</v>
          </cell>
          <cell r="G8" t="e">
            <v>#REF!</v>
          </cell>
          <cell r="H8" t="e">
            <v>#REF!</v>
          </cell>
          <cell r="I8" t="e">
            <v>#REF!</v>
          </cell>
          <cell r="J8" t="e">
            <v>#REF!</v>
          </cell>
          <cell r="K8" t="e">
            <v>#REF!</v>
          </cell>
          <cell r="L8">
            <v>509.5025490498996</v>
          </cell>
          <cell r="M8">
            <v>222.93570214738142</v>
          </cell>
          <cell r="N8">
            <v>286.56684690251814</v>
          </cell>
          <cell r="O8">
            <v>0.0269</v>
          </cell>
          <cell r="P8">
            <v>290</v>
          </cell>
          <cell r="Q8">
            <v>0.0102</v>
          </cell>
          <cell r="R8">
            <v>0.06</v>
          </cell>
          <cell r="S8">
            <v>6.746863783992297</v>
          </cell>
          <cell r="T8">
            <v>0.9548734155657018</v>
          </cell>
          <cell r="U8">
            <v>115.49558610931685</v>
          </cell>
          <cell r="V8">
            <v>36161</v>
          </cell>
          <cell r="W8">
            <v>32511</v>
          </cell>
          <cell r="X8">
            <v>0.10093747407427892</v>
          </cell>
          <cell r="Y8">
            <v>3650</v>
          </cell>
          <cell r="Z8">
            <v>509.5025490498996</v>
          </cell>
          <cell r="AA8">
            <v>222.93570214738142</v>
          </cell>
          <cell r="AB8">
            <v>286.56684690251814</v>
          </cell>
          <cell r="AC8">
            <v>0.0269</v>
          </cell>
          <cell r="AD8">
            <v>290</v>
          </cell>
          <cell r="AE8">
            <v>0.0102</v>
          </cell>
          <cell r="AF8">
            <v>0.06</v>
          </cell>
          <cell r="AG8">
            <v>6.746863783992297</v>
          </cell>
          <cell r="AH8">
            <v>0.9548734155657018</v>
          </cell>
          <cell r="AI8">
            <v>115.49558610931685</v>
          </cell>
          <cell r="AJ8">
            <v>36161</v>
          </cell>
          <cell r="AK8">
            <v>32511</v>
          </cell>
          <cell r="AL8">
            <v>0.10093747407427892</v>
          </cell>
          <cell r="AM8">
            <v>3650</v>
          </cell>
          <cell r="AN8">
            <v>509.5025490498996</v>
          </cell>
          <cell r="AO8">
            <v>222.93570214738142</v>
          </cell>
          <cell r="AP8">
            <v>286.56684690251814</v>
          </cell>
          <cell r="AQ8">
            <v>0.0269</v>
          </cell>
          <cell r="AR8">
            <v>290</v>
          </cell>
          <cell r="AS8">
            <v>0.0102</v>
          </cell>
          <cell r="AT8">
            <v>0.06</v>
          </cell>
          <cell r="AU8">
            <v>6.746863783992297</v>
          </cell>
          <cell r="AV8">
            <v>0.9548734155657018</v>
          </cell>
          <cell r="AW8">
            <v>115.49558610931685</v>
          </cell>
          <cell r="AX8">
            <v>36161</v>
          </cell>
          <cell r="AY8">
            <v>32511</v>
          </cell>
          <cell r="AZ8">
            <v>0.10093747407427892</v>
          </cell>
          <cell r="BA8">
            <v>3650</v>
          </cell>
          <cell r="BB8">
            <v>509.5025490498996</v>
          </cell>
          <cell r="BC8">
            <v>222.93570214738142</v>
          </cell>
          <cell r="BD8">
            <v>286.56684690251814</v>
          </cell>
          <cell r="BE8">
            <v>0.0269</v>
          </cell>
        </row>
        <row r="9">
          <cell r="B9">
            <v>38396</v>
          </cell>
          <cell r="C9" t="e">
            <v>#REF!</v>
          </cell>
          <cell r="D9" t="e">
            <v>#REF!</v>
          </cell>
          <cell r="E9" t="e">
            <v>#REF!</v>
          </cell>
          <cell r="F9" t="e">
            <v>#REF!</v>
          </cell>
          <cell r="G9" t="e">
            <v>#REF!</v>
          </cell>
          <cell r="H9" t="e">
            <v>#REF!</v>
          </cell>
          <cell r="I9" t="e">
            <v>#REF!</v>
          </cell>
          <cell r="J9" t="e">
            <v>#REF!</v>
          </cell>
          <cell r="K9" t="e">
            <v>#REF!</v>
          </cell>
          <cell r="L9">
            <v>512.1704139244313</v>
          </cell>
          <cell r="M9">
            <v>223.07556877025357</v>
          </cell>
          <cell r="N9">
            <v>289.0948451541777</v>
          </cell>
          <cell r="O9">
            <v>0.0232</v>
          </cell>
          <cell r="P9">
            <v>300</v>
          </cell>
          <cell r="Q9">
            <v>0.0106</v>
          </cell>
          <cell r="R9">
            <v>0.07</v>
          </cell>
          <cell r="S9">
            <v>6.845081838917578</v>
          </cell>
          <cell r="T9">
            <v>0.9738467774402841</v>
          </cell>
          <cell r="U9">
            <v>178.7421431653005</v>
          </cell>
          <cell r="V9">
            <v>35497</v>
          </cell>
          <cell r="W9">
            <v>30133</v>
          </cell>
          <cell r="X9">
            <v>0.15111136152350904</v>
          </cell>
          <cell r="Y9">
            <v>5364</v>
          </cell>
          <cell r="Z9">
            <v>512.1704139244313</v>
          </cell>
          <cell r="AA9">
            <v>223.07556877025357</v>
          </cell>
          <cell r="AB9">
            <v>289.0948451541777</v>
          </cell>
          <cell r="AC9">
            <v>0.0232</v>
          </cell>
          <cell r="AD9">
            <v>300</v>
          </cell>
          <cell r="AE9">
            <v>0.0106</v>
          </cell>
          <cell r="AF9">
            <v>0.07</v>
          </cell>
          <cell r="AG9">
            <v>6.845081838917578</v>
          </cell>
          <cell r="AH9">
            <v>0.9738467774402841</v>
          </cell>
          <cell r="AI9">
            <v>178.7421431653005</v>
          </cell>
          <cell r="AJ9">
            <v>35497</v>
          </cell>
          <cell r="AK9">
            <v>30133</v>
          </cell>
          <cell r="AL9">
            <v>0.15111136152350904</v>
          </cell>
          <cell r="AM9">
            <v>5364</v>
          </cell>
          <cell r="AN9">
            <v>512.1704139244313</v>
          </cell>
          <cell r="AO9">
            <v>223.07556877025357</v>
          </cell>
          <cell r="AP9">
            <v>289.0948451541777</v>
          </cell>
          <cell r="AQ9">
            <v>0.0232</v>
          </cell>
          <cell r="AR9">
            <v>300</v>
          </cell>
          <cell r="AS9">
            <v>0.0106</v>
          </cell>
          <cell r="AT9">
            <v>0.07</v>
          </cell>
          <cell r="AU9">
            <v>6.845081838917578</v>
          </cell>
          <cell r="AV9">
            <v>0.9738467774402841</v>
          </cell>
          <cell r="AW9">
            <v>178.7421431653005</v>
          </cell>
          <cell r="AX9">
            <v>35497</v>
          </cell>
          <cell r="AY9">
            <v>30133</v>
          </cell>
          <cell r="AZ9">
            <v>0.15111136152350904</v>
          </cell>
          <cell r="BA9">
            <v>5364</v>
          </cell>
          <cell r="BB9">
            <v>512.1704139244313</v>
          </cell>
          <cell r="BC9">
            <v>223.07556877025357</v>
          </cell>
          <cell r="BD9">
            <v>289.0948451541777</v>
          </cell>
          <cell r="BE9">
            <v>0.0232</v>
          </cell>
        </row>
        <row r="10">
          <cell r="B10">
            <v>38403</v>
          </cell>
          <cell r="C10" t="e">
            <v>#REF!</v>
          </cell>
          <cell r="D10" t="e">
            <v>#REF!</v>
          </cell>
          <cell r="E10" t="e">
            <v>#REF!</v>
          </cell>
          <cell r="F10" t="e">
            <v>#REF!</v>
          </cell>
          <cell r="G10" t="e">
            <v>#REF!</v>
          </cell>
          <cell r="H10" t="e">
            <v>#REF!</v>
          </cell>
          <cell r="I10" t="e">
            <v>#REF!</v>
          </cell>
          <cell r="J10" t="e">
            <v>#REF!</v>
          </cell>
          <cell r="K10" t="e">
            <v>#REF!</v>
          </cell>
          <cell r="L10">
            <v>516.1409175864866</v>
          </cell>
          <cell r="M10">
            <v>223.89561660260253</v>
          </cell>
          <cell r="N10">
            <v>292.245300983884</v>
          </cell>
          <cell r="O10">
            <v>0.025</v>
          </cell>
          <cell r="P10">
            <v>310</v>
          </cell>
          <cell r="Q10">
            <v>0.011</v>
          </cell>
          <cell r="R10">
            <v>0.05</v>
          </cell>
          <cell r="S10">
            <v>6.886150730403116</v>
          </cell>
          <cell r="T10">
            <v>0.9872844879525331</v>
          </cell>
          <cell r="U10">
            <v>314.21113324247824</v>
          </cell>
          <cell r="V10">
            <v>41326</v>
          </cell>
          <cell r="W10">
            <v>28617</v>
          </cell>
          <cell r="X10">
            <v>0.30753036829114844</v>
          </cell>
          <cell r="Y10">
            <v>12709</v>
          </cell>
          <cell r="Z10">
            <v>516.1409175864866</v>
          </cell>
          <cell r="AA10">
            <v>223.89561660260253</v>
          </cell>
          <cell r="AB10">
            <v>292.245300983884</v>
          </cell>
          <cell r="AC10">
            <v>0.025</v>
          </cell>
          <cell r="AD10">
            <v>310</v>
          </cell>
          <cell r="AE10">
            <v>0.011</v>
          </cell>
          <cell r="AF10">
            <v>0.05</v>
          </cell>
          <cell r="AG10">
            <v>6.886150730403116</v>
          </cell>
          <cell r="AH10">
            <v>0.9872844879525331</v>
          </cell>
          <cell r="AI10">
            <v>314.21113324247824</v>
          </cell>
          <cell r="AJ10">
            <v>41326</v>
          </cell>
          <cell r="AK10">
            <v>28617</v>
          </cell>
          <cell r="AL10">
            <v>0.30753036829114844</v>
          </cell>
          <cell r="AM10">
            <v>12709</v>
          </cell>
          <cell r="AN10">
            <v>516.1409175864866</v>
          </cell>
          <cell r="AO10">
            <v>223.89561660260253</v>
          </cell>
          <cell r="AP10">
            <v>292.245300983884</v>
          </cell>
          <cell r="AQ10">
            <v>0.025</v>
          </cell>
          <cell r="AR10">
            <v>310</v>
          </cell>
          <cell r="AS10">
            <v>0.011</v>
          </cell>
          <cell r="AT10">
            <v>0.05</v>
          </cell>
          <cell r="AU10">
            <v>6.886150730403116</v>
          </cell>
          <cell r="AV10">
            <v>0.9872844879525331</v>
          </cell>
          <cell r="AW10">
            <v>314.21113324247824</v>
          </cell>
          <cell r="AX10">
            <v>41326</v>
          </cell>
          <cell r="AY10">
            <v>28617</v>
          </cell>
          <cell r="AZ10">
            <v>0.30753036829114844</v>
          </cell>
          <cell r="BA10">
            <v>12709</v>
          </cell>
          <cell r="BB10">
            <v>516.1409175864866</v>
          </cell>
          <cell r="BC10">
            <v>223.89561660260253</v>
          </cell>
          <cell r="BD10">
            <v>292.245300983884</v>
          </cell>
          <cell r="BE10">
            <v>0.025</v>
          </cell>
        </row>
        <row r="11">
          <cell r="B11">
            <v>38410</v>
          </cell>
          <cell r="C11" t="e">
            <v>#REF!</v>
          </cell>
          <cell r="D11" t="e">
            <v>#REF!</v>
          </cell>
          <cell r="E11" t="e">
            <v>#REF!</v>
          </cell>
          <cell r="F11" t="e">
            <v>#REF!</v>
          </cell>
          <cell r="G11" t="e">
            <v>#REF!</v>
          </cell>
          <cell r="H11" t="e">
            <v>#REF!</v>
          </cell>
          <cell r="I11" t="e">
            <v>#REF!</v>
          </cell>
          <cell r="J11" t="e">
            <v>#REF!</v>
          </cell>
          <cell r="K11" t="e">
            <v>#REF!</v>
          </cell>
          <cell r="L11">
            <v>524.6651775742685</v>
          </cell>
          <cell r="M11">
            <v>226.14615441888168</v>
          </cell>
          <cell r="N11">
            <v>298.5190231553868</v>
          </cell>
          <cell r="O11">
            <v>0.031</v>
          </cell>
          <cell r="P11">
            <v>280</v>
          </cell>
          <cell r="Q11">
            <v>0.018</v>
          </cell>
          <cell r="R11">
            <v>0.06</v>
          </cell>
          <cell r="S11">
            <v>6.8038114970470245</v>
          </cell>
          <cell r="T11">
            <v>0.9915897131333405</v>
          </cell>
          <cell r="U11">
            <v>372.40989660265876</v>
          </cell>
          <cell r="V11">
            <v>41196</v>
          </cell>
          <cell r="W11">
            <v>27080</v>
          </cell>
          <cell r="X11">
            <v>0.3426546266627828</v>
          </cell>
          <cell r="Y11">
            <v>14116</v>
          </cell>
          <cell r="Z11">
            <v>524.6651775742685</v>
          </cell>
          <cell r="AA11">
            <v>226.14615441888168</v>
          </cell>
          <cell r="AB11">
            <v>298.5190231553868</v>
          </cell>
          <cell r="AC11">
            <v>0.031</v>
          </cell>
          <cell r="AD11">
            <v>280</v>
          </cell>
          <cell r="AE11">
            <v>0.018</v>
          </cell>
          <cell r="AF11">
            <v>0.06</v>
          </cell>
          <cell r="AG11">
            <v>6.8038114970470245</v>
          </cell>
          <cell r="AH11">
            <v>0.9915897131333405</v>
          </cell>
          <cell r="AI11">
            <v>372.40989660265876</v>
          </cell>
          <cell r="AJ11">
            <v>41196</v>
          </cell>
          <cell r="AK11">
            <v>27080</v>
          </cell>
          <cell r="AL11">
            <v>0.3426546266627828</v>
          </cell>
          <cell r="AM11">
            <v>14116</v>
          </cell>
          <cell r="AN11">
            <v>524.6651775742685</v>
          </cell>
          <cell r="AO11">
            <v>226.14615441888168</v>
          </cell>
          <cell r="AP11">
            <v>298.5190231553868</v>
          </cell>
          <cell r="AQ11">
            <v>0.031</v>
          </cell>
          <cell r="AR11">
            <v>280</v>
          </cell>
          <cell r="AS11">
            <v>0.018</v>
          </cell>
          <cell r="AT11">
            <v>0.06</v>
          </cell>
          <cell r="AU11">
            <v>6.8038114970470245</v>
          </cell>
          <cell r="AV11">
            <v>0.9915897131333405</v>
          </cell>
          <cell r="AW11">
            <v>372.40989660265876</v>
          </cell>
          <cell r="AX11">
            <v>41196</v>
          </cell>
          <cell r="AY11">
            <v>27080</v>
          </cell>
          <cell r="AZ11">
            <v>0.3426546266627828</v>
          </cell>
          <cell r="BA11">
            <v>14116</v>
          </cell>
          <cell r="BB11">
            <v>524.6651775742685</v>
          </cell>
          <cell r="BC11">
            <v>226.14615441888168</v>
          </cell>
          <cell r="BD11">
            <v>298.5190231553868</v>
          </cell>
          <cell r="BE11">
            <v>0.031</v>
          </cell>
        </row>
        <row r="12">
          <cell r="B12">
            <v>38417</v>
          </cell>
          <cell r="C12" t="e">
            <v>#REF!</v>
          </cell>
          <cell r="D12" t="e">
            <v>#REF!</v>
          </cell>
          <cell r="E12" t="e">
            <v>#REF!</v>
          </cell>
          <cell r="F12" t="e">
            <v>#REF!</v>
          </cell>
          <cell r="G12" t="e">
            <v>#REF!</v>
          </cell>
          <cell r="H12" t="e">
            <v>#REF!</v>
          </cell>
          <cell r="I12" t="e">
            <v>#REF!</v>
          </cell>
          <cell r="J12" t="e">
            <v>#REF!</v>
          </cell>
          <cell r="K12" t="e">
            <v>#REF!</v>
          </cell>
          <cell r="L12">
            <v>531.1966511488212</v>
          </cell>
          <cell r="M12">
            <v>227.59622315663012</v>
          </cell>
          <cell r="N12">
            <v>303.60042799219104</v>
          </cell>
          <cell r="O12">
            <v>0.035</v>
          </cell>
          <cell r="P12">
            <v>270</v>
          </cell>
          <cell r="Q12">
            <v>0.017</v>
          </cell>
          <cell r="R12">
            <v>0.05</v>
          </cell>
          <cell r="S12">
            <v>6.716711311988535</v>
          </cell>
          <cell r="T12">
            <v>0.9910818210171428</v>
          </cell>
          <cell r="U12">
            <v>309.40549585393967</v>
          </cell>
          <cell r="V12">
            <v>36112</v>
          </cell>
          <cell r="W12">
            <v>26893</v>
          </cell>
          <cell r="X12">
            <v>0.2552891005759858</v>
          </cell>
          <cell r="Y12">
            <v>9219</v>
          </cell>
          <cell r="Z12">
            <v>531.1966511488212</v>
          </cell>
          <cell r="AA12">
            <v>227.59622315663012</v>
          </cell>
          <cell r="AB12">
            <v>303.60042799219104</v>
          </cell>
          <cell r="AC12">
            <v>0.035</v>
          </cell>
          <cell r="AD12">
            <v>270</v>
          </cell>
          <cell r="AE12">
            <v>0.017</v>
          </cell>
          <cell r="AF12">
            <v>0.05</v>
          </cell>
          <cell r="AG12">
            <v>6.716711311988535</v>
          </cell>
          <cell r="AH12">
            <v>0.9910818210171428</v>
          </cell>
          <cell r="AI12">
            <v>309.40549585393967</v>
          </cell>
          <cell r="AJ12">
            <v>36112</v>
          </cell>
          <cell r="AK12">
            <v>26893</v>
          </cell>
          <cell r="AL12">
            <v>0.2552891005759858</v>
          </cell>
          <cell r="AM12">
            <v>9219</v>
          </cell>
          <cell r="AN12">
            <v>531.1966511488212</v>
          </cell>
          <cell r="AO12">
            <v>227.59622315663012</v>
          </cell>
          <cell r="AP12">
            <v>303.60042799219104</v>
          </cell>
          <cell r="AQ12">
            <v>0.035</v>
          </cell>
          <cell r="AR12">
            <v>270</v>
          </cell>
          <cell r="AS12">
            <v>0.017</v>
          </cell>
          <cell r="AT12">
            <v>0.05</v>
          </cell>
          <cell r="AU12">
            <v>6.716711311988535</v>
          </cell>
          <cell r="AV12">
            <v>0.9910818210171428</v>
          </cell>
          <cell r="AW12">
            <v>309.40549585393967</v>
          </cell>
          <cell r="AX12">
            <v>36112</v>
          </cell>
          <cell r="AY12">
            <v>26893</v>
          </cell>
          <cell r="AZ12">
            <v>0.2552891005759858</v>
          </cell>
          <cell r="BA12">
            <v>9219</v>
          </cell>
          <cell r="BB12">
            <v>531.1966511488212</v>
          </cell>
          <cell r="BC12">
            <v>227.59622315663012</v>
          </cell>
          <cell r="BD12">
            <v>303.60042799219104</v>
          </cell>
          <cell r="BE12">
            <v>0.035</v>
          </cell>
        </row>
        <row r="13">
          <cell r="B13">
            <v>38424</v>
          </cell>
          <cell r="C13" t="e">
            <v>#REF!</v>
          </cell>
          <cell r="D13" t="e">
            <v>#REF!</v>
          </cell>
          <cell r="E13" t="e">
            <v>#REF!</v>
          </cell>
          <cell r="F13" t="e">
            <v>#REF!</v>
          </cell>
          <cell r="G13" t="e">
            <v>#REF!</v>
          </cell>
          <cell r="H13" t="e">
            <v>#REF!</v>
          </cell>
          <cell r="I13" t="e">
            <v>#REF!</v>
          </cell>
          <cell r="J13" t="e">
            <v>#REF!</v>
          </cell>
          <cell r="K13" t="e">
            <v>#REF!</v>
          </cell>
          <cell r="L13">
            <v>510.9253438113949</v>
          </cell>
          <cell r="M13">
            <v>222.76152069761832</v>
          </cell>
          <cell r="N13">
            <v>288.1638231137766</v>
          </cell>
          <cell r="O13">
            <v>0.031</v>
          </cell>
          <cell r="P13">
            <v>260</v>
          </cell>
          <cell r="Q13">
            <v>0.01</v>
          </cell>
          <cell r="R13">
            <v>0.02</v>
          </cell>
          <cell r="S13">
            <v>6.826033057526341</v>
          </cell>
          <cell r="T13">
            <v>0.9687759129957202</v>
          </cell>
          <cell r="U13">
            <v>209.7500856223029</v>
          </cell>
          <cell r="V13">
            <v>36641</v>
          </cell>
          <cell r="W13">
            <v>29198</v>
          </cell>
          <cell r="X13">
            <v>0.20313310226249284</v>
          </cell>
          <cell r="Y13">
            <v>7443</v>
          </cell>
          <cell r="Z13">
            <v>510.9253438113949</v>
          </cell>
          <cell r="AA13">
            <v>222.76152069761832</v>
          </cell>
          <cell r="AB13">
            <v>288.1638231137766</v>
          </cell>
          <cell r="AC13">
            <v>0.031</v>
          </cell>
          <cell r="AD13">
            <v>260</v>
          </cell>
          <cell r="AE13">
            <v>0.01</v>
          </cell>
          <cell r="AF13">
            <v>0.02</v>
          </cell>
          <cell r="AG13">
            <v>6.826033057526341</v>
          </cell>
          <cell r="AH13">
            <v>0.9687759129957202</v>
          </cell>
          <cell r="AI13">
            <v>209.7500856223029</v>
          </cell>
          <cell r="AJ13">
            <v>36641</v>
          </cell>
          <cell r="AK13">
            <v>29198</v>
          </cell>
          <cell r="AL13">
            <v>0.20313310226249284</v>
          </cell>
          <cell r="AM13">
            <v>7443</v>
          </cell>
          <cell r="AN13">
            <v>510.9253438113949</v>
          </cell>
          <cell r="AO13">
            <v>222.76152069761832</v>
          </cell>
          <cell r="AP13">
            <v>288.1638231137766</v>
          </cell>
          <cell r="AQ13">
            <v>0.031</v>
          </cell>
          <cell r="AR13">
            <v>260</v>
          </cell>
          <cell r="AS13">
            <v>0.01</v>
          </cell>
          <cell r="AT13">
            <v>0.02</v>
          </cell>
          <cell r="AU13">
            <v>6.826033057526341</v>
          </cell>
          <cell r="AV13">
            <v>0.9687759129957202</v>
          </cell>
          <cell r="AW13">
            <v>209.7500856223029</v>
          </cell>
          <cell r="AX13">
            <v>36641</v>
          </cell>
          <cell r="AY13">
            <v>29198</v>
          </cell>
          <cell r="AZ13">
            <v>0.20313310226249284</v>
          </cell>
          <cell r="BA13">
            <v>7443</v>
          </cell>
          <cell r="BB13">
            <v>510.9253438113949</v>
          </cell>
          <cell r="BC13">
            <v>222.76152069761832</v>
          </cell>
          <cell r="BD13">
            <v>288.1638231137766</v>
          </cell>
          <cell r="BE13">
            <v>0.031</v>
          </cell>
        </row>
        <row r="14">
          <cell r="B14">
            <v>38431</v>
          </cell>
          <cell r="C14" t="e">
            <v>#REF!</v>
          </cell>
          <cell r="D14" t="e">
            <v>#REF!</v>
          </cell>
          <cell r="E14" t="e">
            <v>#REF!</v>
          </cell>
          <cell r="F14" t="e">
            <v>#REF!</v>
          </cell>
          <cell r="G14" t="e">
            <v>#REF!</v>
          </cell>
          <cell r="H14" t="e">
            <v>#REF!</v>
          </cell>
          <cell r="I14" t="e">
            <v>#REF!</v>
          </cell>
          <cell r="J14" t="e">
            <v>#REF!</v>
          </cell>
          <cell r="K14" t="e">
            <v>#REF!</v>
          </cell>
          <cell r="L14">
            <v>499.37063389391983</v>
          </cell>
          <cell r="M14">
            <v>217.2479517033204</v>
          </cell>
          <cell r="N14">
            <v>282.1226821905994</v>
          </cell>
          <cell r="O14">
            <v>0.029</v>
          </cell>
          <cell r="P14">
            <v>280</v>
          </cell>
          <cell r="Q14">
            <v>0.02</v>
          </cell>
          <cell r="R14">
            <v>0.03</v>
          </cell>
          <cell r="S14">
            <v>6.970912625742631</v>
          </cell>
          <cell r="T14">
            <v>0.9669636268711741</v>
          </cell>
          <cell r="U14">
            <v>173.6108511007107</v>
          </cell>
          <cell r="V14">
            <v>29395</v>
          </cell>
          <cell r="W14">
            <v>23076</v>
          </cell>
          <cell r="X14">
            <v>0.21496853206327607</v>
          </cell>
          <cell r="Y14">
            <v>6319</v>
          </cell>
          <cell r="Z14">
            <v>499.37063389391983</v>
          </cell>
          <cell r="AA14">
            <v>217.2479517033204</v>
          </cell>
          <cell r="AB14">
            <v>282.1226821905994</v>
          </cell>
          <cell r="AC14">
            <v>0.029</v>
          </cell>
          <cell r="AD14">
            <v>280</v>
          </cell>
          <cell r="AE14">
            <v>0.02</v>
          </cell>
          <cell r="AF14">
            <v>0.03</v>
          </cell>
          <cell r="AG14">
            <v>6.970912625742631</v>
          </cell>
          <cell r="AH14">
            <v>0.9669636268711741</v>
          </cell>
          <cell r="AI14">
            <v>173.6108511007107</v>
          </cell>
          <cell r="AJ14">
            <v>29395</v>
          </cell>
          <cell r="AK14">
            <v>23076</v>
          </cell>
          <cell r="AL14">
            <v>0.21496853206327607</v>
          </cell>
          <cell r="AM14">
            <v>6319</v>
          </cell>
          <cell r="AN14">
            <v>499.37063389391983</v>
          </cell>
          <cell r="AO14">
            <v>217.2479517033204</v>
          </cell>
          <cell r="AP14">
            <v>282.1226821905994</v>
          </cell>
          <cell r="AQ14">
            <v>0.029</v>
          </cell>
          <cell r="AR14">
            <v>280</v>
          </cell>
          <cell r="AS14">
            <v>0.02</v>
          </cell>
          <cell r="AT14">
            <v>0.03</v>
          </cell>
          <cell r="AU14">
            <v>6.970912625742631</v>
          </cell>
          <cell r="AV14">
            <v>0.9669636268711741</v>
          </cell>
          <cell r="AW14">
            <v>173.6108511007107</v>
          </cell>
          <cell r="AX14">
            <v>29395</v>
          </cell>
          <cell r="AY14">
            <v>23076</v>
          </cell>
          <cell r="AZ14">
            <v>0.21496853206327607</v>
          </cell>
          <cell r="BA14">
            <v>6319</v>
          </cell>
          <cell r="BB14">
            <v>499.37063389391983</v>
          </cell>
          <cell r="BC14">
            <v>217.2479517033204</v>
          </cell>
          <cell r="BD14">
            <v>282.1226821905994</v>
          </cell>
          <cell r="BE14">
            <v>0.029</v>
          </cell>
        </row>
        <row r="15">
          <cell r="B15">
            <v>38438</v>
          </cell>
          <cell r="C15" t="e">
            <v>#REF!</v>
          </cell>
          <cell r="D15" t="e">
            <v>#REF!</v>
          </cell>
          <cell r="E15" t="e">
            <v>#REF!</v>
          </cell>
          <cell r="F15" t="e">
            <v>#REF!</v>
          </cell>
          <cell r="G15" t="e">
            <v>#REF!</v>
          </cell>
          <cell r="H15" t="e">
            <v>#REF!</v>
          </cell>
          <cell r="I15" t="e">
            <v>#REF!</v>
          </cell>
          <cell r="J15" t="e">
            <v>#REF!</v>
          </cell>
          <cell r="K15" t="e">
            <v>#REF!</v>
          </cell>
          <cell r="L15">
            <v>527.811371437099</v>
          </cell>
          <cell r="M15">
            <v>234.67054668457445</v>
          </cell>
          <cell r="N15">
            <v>293.1408247525245</v>
          </cell>
          <cell r="O15">
            <v>0.0269</v>
          </cell>
          <cell r="P15">
            <v>290</v>
          </cell>
          <cell r="Q15">
            <v>0.01</v>
          </cell>
          <cell r="R15">
            <v>0.05</v>
          </cell>
          <cell r="S15">
            <v>6.684206121581152</v>
          </cell>
          <cell r="T15">
            <v>0.98</v>
          </cell>
          <cell r="U15">
            <v>317.56237360035516</v>
          </cell>
          <cell r="V15">
            <v>29828</v>
          </cell>
          <cell r="W15">
            <v>20273</v>
          </cell>
          <cell r="X15">
            <v>0.32033659648652274</v>
          </cell>
          <cell r="Y15">
            <v>9555</v>
          </cell>
          <cell r="Z15">
            <v>527.811371437099</v>
          </cell>
          <cell r="AA15">
            <v>234.67054668457445</v>
          </cell>
          <cell r="AB15">
            <v>293.1408247525245</v>
          </cell>
          <cell r="AC15">
            <v>0.0269</v>
          </cell>
          <cell r="AD15">
            <v>290</v>
          </cell>
          <cell r="AE15">
            <v>0.01</v>
          </cell>
          <cell r="AF15">
            <v>0.05</v>
          </cell>
          <cell r="AG15">
            <v>6.684206121581152</v>
          </cell>
          <cell r="AH15">
            <v>0.98</v>
          </cell>
          <cell r="AI15">
            <v>317.56237360035516</v>
          </cell>
          <cell r="AJ15">
            <v>29828</v>
          </cell>
          <cell r="AK15">
            <v>20273</v>
          </cell>
          <cell r="AL15">
            <v>0.32033659648652274</v>
          </cell>
          <cell r="AM15">
            <v>9555</v>
          </cell>
          <cell r="AN15">
            <v>527.811371437099</v>
          </cell>
          <cell r="AO15">
            <v>234.67054668457445</v>
          </cell>
          <cell r="AP15">
            <v>293.1408247525245</v>
          </cell>
          <cell r="AQ15">
            <v>0.0269</v>
          </cell>
          <cell r="AR15">
            <v>290</v>
          </cell>
          <cell r="AS15">
            <v>0.01</v>
          </cell>
          <cell r="AT15">
            <v>0.05</v>
          </cell>
          <cell r="AU15">
            <v>6.684206121581152</v>
          </cell>
          <cell r="AV15">
            <v>0.98</v>
          </cell>
          <cell r="AW15">
            <v>317.56237360035516</v>
          </cell>
          <cell r="AX15">
            <v>29828</v>
          </cell>
          <cell r="AY15">
            <v>20273</v>
          </cell>
          <cell r="AZ15">
            <v>0.32033659648652274</v>
          </cell>
          <cell r="BA15">
            <v>9555</v>
          </cell>
          <cell r="BB15">
            <v>527.811371437099</v>
          </cell>
          <cell r="BC15">
            <v>234.67054668457445</v>
          </cell>
          <cell r="BD15">
            <v>293.1408247525245</v>
          </cell>
          <cell r="BE15">
            <v>0.0269</v>
          </cell>
        </row>
        <row r="16">
          <cell r="B16">
            <v>38445</v>
          </cell>
          <cell r="C16" t="e">
            <v>#REF!</v>
          </cell>
          <cell r="D16" t="e">
            <v>#REF!</v>
          </cell>
          <cell r="E16" t="e">
            <v>#REF!</v>
          </cell>
          <cell r="F16" t="e">
            <v>#REF!</v>
          </cell>
          <cell r="G16" t="e">
            <v>#REF!</v>
          </cell>
          <cell r="H16" t="e">
            <v>#REF!</v>
          </cell>
          <cell r="I16" t="e">
            <v>#REF!</v>
          </cell>
          <cell r="J16" t="e">
            <v>#REF!</v>
          </cell>
          <cell r="K16" t="e">
            <v>#REF!</v>
          </cell>
          <cell r="L16">
            <v>515.1932049475497</v>
          </cell>
          <cell r="M16">
            <v>214.13864098950995</v>
          </cell>
          <cell r="N16">
            <v>301.05456395803975</v>
          </cell>
          <cell r="O16">
            <v>0.0232</v>
          </cell>
          <cell r="P16">
            <v>300</v>
          </cell>
          <cell r="Q16">
            <v>0.01</v>
          </cell>
          <cell r="R16">
            <v>0.08</v>
          </cell>
          <cell r="S16">
            <v>6.847916405184682</v>
          </cell>
          <cell r="T16">
            <v>0.98</v>
          </cell>
          <cell r="U16">
            <v>340.5439325668117</v>
          </cell>
          <cell r="V16">
            <v>37375</v>
          </cell>
          <cell r="W16">
            <v>25744</v>
          </cell>
          <cell r="X16">
            <v>0.3111973244147157</v>
          </cell>
          <cell r="Y16">
            <v>11631</v>
          </cell>
          <cell r="Z16">
            <v>515.1932049475497</v>
          </cell>
          <cell r="AA16">
            <v>214.13864098950995</v>
          </cell>
          <cell r="AB16">
            <v>301.05456395803975</v>
          </cell>
          <cell r="AC16">
            <v>0.0232</v>
          </cell>
          <cell r="AD16">
            <v>300</v>
          </cell>
          <cell r="AE16">
            <v>0.01</v>
          </cell>
          <cell r="AF16">
            <v>0.08</v>
          </cell>
          <cell r="AG16">
            <v>6.847916405184682</v>
          </cell>
          <cell r="AH16">
            <v>0.98</v>
          </cell>
          <cell r="AI16">
            <v>340.5439325668117</v>
          </cell>
          <cell r="AJ16">
            <v>37375</v>
          </cell>
          <cell r="AK16">
            <v>25744</v>
          </cell>
          <cell r="AL16">
            <v>0.3111973244147157</v>
          </cell>
          <cell r="AM16">
            <v>11631</v>
          </cell>
          <cell r="AN16">
            <v>515.1932049475497</v>
          </cell>
          <cell r="AO16">
            <v>214.13864098950995</v>
          </cell>
          <cell r="AP16">
            <v>301.05456395803975</v>
          </cell>
          <cell r="AQ16">
            <v>0.0232</v>
          </cell>
          <cell r="AR16">
            <v>300</v>
          </cell>
          <cell r="AS16">
            <v>0.01</v>
          </cell>
          <cell r="AT16">
            <v>0.08</v>
          </cell>
          <cell r="AU16">
            <v>6.847916405184682</v>
          </cell>
          <cell r="AV16">
            <v>0.98</v>
          </cell>
          <cell r="AW16">
            <v>340.5439325668117</v>
          </cell>
          <cell r="AX16">
            <v>37375</v>
          </cell>
          <cell r="AY16">
            <v>25744</v>
          </cell>
          <cell r="AZ16">
            <v>0.3111973244147157</v>
          </cell>
          <cell r="BA16">
            <v>11631</v>
          </cell>
          <cell r="BB16">
            <v>515.1932049475497</v>
          </cell>
          <cell r="BC16">
            <v>214.13864098950995</v>
          </cell>
          <cell r="BD16">
            <v>301.05456395803975</v>
          </cell>
          <cell r="BE16">
            <v>0.0232</v>
          </cell>
        </row>
        <row r="17">
          <cell r="B17">
            <v>38452</v>
          </cell>
          <cell r="C17" t="e">
            <v>#REF!</v>
          </cell>
          <cell r="D17" t="e">
            <v>#REF!</v>
          </cell>
          <cell r="E17" t="e">
            <v>#REF!</v>
          </cell>
          <cell r="F17" t="e">
            <v>#REF!</v>
          </cell>
          <cell r="G17" t="e">
            <v>#REF!</v>
          </cell>
          <cell r="H17" t="e">
            <v>#REF!</v>
          </cell>
          <cell r="I17" t="e">
            <v>#REF!</v>
          </cell>
          <cell r="J17" t="e">
            <v>#REF!</v>
          </cell>
          <cell r="K17" t="e">
            <v>#REF!</v>
          </cell>
          <cell r="L17">
            <v>476.0265787291181</v>
          </cell>
          <cell r="M17">
            <v>197.87421507839343</v>
          </cell>
          <cell r="N17">
            <v>278.1523636507247</v>
          </cell>
          <cell r="O17">
            <v>0.025</v>
          </cell>
          <cell r="P17">
            <v>280</v>
          </cell>
          <cell r="Q17">
            <v>0.012</v>
          </cell>
          <cell r="R17">
            <v>0.08</v>
          </cell>
          <cell r="S17">
            <v>7.260098814706372</v>
          </cell>
          <cell r="T17">
            <v>0.96</v>
          </cell>
          <cell r="U17">
            <v>227.27784276551975</v>
          </cell>
          <cell r="V17">
            <v>34726</v>
          </cell>
          <cell r="W17">
            <v>24791</v>
          </cell>
          <cell r="X17">
            <v>0.2860968726602546</v>
          </cell>
          <cell r="Y17">
            <v>9935</v>
          </cell>
          <cell r="Z17">
            <v>476.0265787291181</v>
          </cell>
          <cell r="AA17">
            <v>197.87421507839343</v>
          </cell>
          <cell r="AB17">
            <v>278.1523636507247</v>
          </cell>
          <cell r="AC17">
            <v>0.025</v>
          </cell>
          <cell r="AD17">
            <v>280</v>
          </cell>
          <cell r="AE17">
            <v>0.012</v>
          </cell>
          <cell r="AF17">
            <v>0.08</v>
          </cell>
          <cell r="AG17">
            <v>7.260098814706372</v>
          </cell>
          <cell r="AH17">
            <v>0.96</v>
          </cell>
          <cell r="AI17">
            <v>227.27784276551975</v>
          </cell>
          <cell r="AJ17">
            <v>34726</v>
          </cell>
          <cell r="AK17">
            <v>24791</v>
          </cell>
          <cell r="AL17">
            <v>0.2860968726602546</v>
          </cell>
          <cell r="AM17">
            <v>9935</v>
          </cell>
          <cell r="AN17">
            <v>476.0265787291181</v>
          </cell>
          <cell r="AO17">
            <v>197.87421507839343</v>
          </cell>
          <cell r="AP17">
            <v>278.1523636507247</v>
          </cell>
          <cell r="AQ17">
            <v>0.025</v>
          </cell>
          <cell r="AR17">
            <v>280</v>
          </cell>
          <cell r="AS17">
            <v>0.012</v>
          </cell>
          <cell r="AT17">
            <v>0.08</v>
          </cell>
          <cell r="AU17">
            <v>7.260098814706372</v>
          </cell>
          <cell r="AV17">
            <v>0.96</v>
          </cell>
          <cell r="AW17">
            <v>227.27784276551975</v>
          </cell>
          <cell r="AX17">
            <v>34726</v>
          </cell>
          <cell r="AY17">
            <v>24791</v>
          </cell>
          <cell r="AZ17">
            <v>0.2860968726602546</v>
          </cell>
          <cell r="BA17">
            <v>9935</v>
          </cell>
          <cell r="BB17">
            <v>476.0265787291181</v>
          </cell>
          <cell r="BC17">
            <v>197.87421507839343</v>
          </cell>
          <cell r="BD17">
            <v>278.1523636507247</v>
          </cell>
          <cell r="BE17">
            <v>0.025</v>
          </cell>
        </row>
        <row r="18">
          <cell r="B18">
            <v>38459</v>
          </cell>
          <cell r="C18" t="e">
            <v>#REF!</v>
          </cell>
          <cell r="D18" t="e">
            <v>#REF!</v>
          </cell>
          <cell r="E18" t="e">
            <v>#REF!</v>
          </cell>
          <cell r="F18" t="e">
            <v>#REF!</v>
          </cell>
          <cell r="G18" t="e">
            <v>#REF!</v>
          </cell>
          <cell r="H18" t="e">
            <v>#REF!</v>
          </cell>
          <cell r="I18" t="e">
            <v>#REF!</v>
          </cell>
          <cell r="J18" t="e">
            <v>#REF!</v>
          </cell>
          <cell r="K18" t="e">
            <v>#REF!</v>
          </cell>
          <cell r="L18">
            <v>489.78193269041526</v>
          </cell>
          <cell r="M18">
            <v>200.97551663058454</v>
          </cell>
          <cell r="N18">
            <v>288.8064160598307</v>
          </cell>
          <cell r="O18">
            <v>0.031</v>
          </cell>
          <cell r="P18">
            <v>290</v>
          </cell>
          <cell r="Q18">
            <v>0.018</v>
          </cell>
          <cell r="R18">
            <v>0.05</v>
          </cell>
          <cell r="S18">
            <v>7.2032056809862</v>
          </cell>
          <cell r="T18">
            <v>0.98</v>
          </cell>
          <cell r="U18">
            <v>286.499725683831</v>
          </cell>
          <cell r="V18">
            <v>36576</v>
          </cell>
          <cell r="W18">
            <v>25518</v>
          </cell>
          <cell r="X18">
            <v>0.3023293963254593</v>
          </cell>
          <cell r="Y18">
            <v>11058</v>
          </cell>
          <cell r="Z18">
            <v>489.78193269041526</v>
          </cell>
          <cell r="AA18">
            <v>200.97551663058454</v>
          </cell>
          <cell r="AB18">
            <v>288.8064160598307</v>
          </cell>
          <cell r="AC18">
            <v>0.031</v>
          </cell>
          <cell r="AD18">
            <v>290</v>
          </cell>
          <cell r="AE18">
            <v>0.018</v>
          </cell>
          <cell r="AF18">
            <v>0.05</v>
          </cell>
          <cell r="AG18">
            <v>7.2032056809862</v>
          </cell>
          <cell r="AH18">
            <v>0.98</v>
          </cell>
          <cell r="AI18">
            <v>286.499725683831</v>
          </cell>
          <cell r="AJ18">
            <v>36576</v>
          </cell>
          <cell r="AK18">
            <v>25518</v>
          </cell>
          <cell r="AL18">
            <v>0.3023293963254593</v>
          </cell>
          <cell r="AM18">
            <v>11058</v>
          </cell>
          <cell r="AN18">
            <v>489.78193269041526</v>
          </cell>
          <cell r="AO18">
            <v>200.97551663058454</v>
          </cell>
          <cell r="AP18">
            <v>288.8064160598307</v>
          </cell>
          <cell r="AQ18">
            <v>0.031</v>
          </cell>
          <cell r="AR18">
            <v>290</v>
          </cell>
          <cell r="AS18">
            <v>0.018</v>
          </cell>
          <cell r="AT18">
            <v>0.05</v>
          </cell>
          <cell r="AU18">
            <v>7.2032056809862</v>
          </cell>
          <cell r="AV18">
            <v>0.98</v>
          </cell>
          <cell r="AW18">
            <v>286.499725683831</v>
          </cell>
          <cell r="AX18">
            <v>36576</v>
          </cell>
          <cell r="AY18">
            <v>25518</v>
          </cell>
          <cell r="AZ18">
            <v>0.3023293963254593</v>
          </cell>
          <cell r="BA18">
            <v>11058</v>
          </cell>
          <cell r="BB18">
            <v>489.78193269041526</v>
          </cell>
          <cell r="BC18">
            <v>200.97551663058454</v>
          </cell>
          <cell r="BD18">
            <v>288.8064160598307</v>
          </cell>
          <cell r="BE18">
            <v>0.031</v>
          </cell>
        </row>
        <row r="19">
          <cell r="B19">
            <v>38466</v>
          </cell>
          <cell r="C19" t="e">
            <v>#REF!</v>
          </cell>
          <cell r="D19" t="e">
            <v>#REF!</v>
          </cell>
          <cell r="E19" t="e">
            <v>#REF!</v>
          </cell>
          <cell r="F19" t="e">
            <v>#REF!</v>
          </cell>
          <cell r="G19" t="e">
            <v>#REF!</v>
          </cell>
          <cell r="H19" t="e">
            <v>#REF!</v>
          </cell>
          <cell r="I19" t="e">
            <v>#REF!</v>
          </cell>
          <cell r="J19" t="e">
            <v>#REF!</v>
          </cell>
          <cell r="K19" t="e">
            <v>#REF!</v>
          </cell>
          <cell r="L19">
            <v>492.12660298108017</v>
          </cell>
          <cell r="M19">
            <v>207.92461807233394</v>
          </cell>
          <cell r="N19">
            <v>284.2019849087462</v>
          </cell>
          <cell r="O19">
            <v>0.0269</v>
          </cell>
          <cell r="P19">
            <v>280</v>
          </cell>
          <cell r="Q19">
            <v>0.021</v>
          </cell>
          <cell r="R19">
            <v>0.05</v>
          </cell>
          <cell r="S19">
            <v>7.168886986862676</v>
          </cell>
          <cell r="T19">
            <v>0.98</v>
          </cell>
          <cell r="U19">
            <v>214.13187016543912</v>
          </cell>
          <cell r="V19">
            <v>35676</v>
          </cell>
          <cell r="W19">
            <v>27019</v>
          </cell>
          <cell r="X19">
            <v>0.2426561273685391</v>
          </cell>
          <cell r="Y19">
            <v>8657</v>
          </cell>
          <cell r="Z19">
            <v>492.12660298108017</v>
          </cell>
          <cell r="AA19">
            <v>207.92461807233394</v>
          </cell>
          <cell r="AB19">
            <v>284.2019849087462</v>
          </cell>
          <cell r="AC19">
            <v>0.0269</v>
          </cell>
          <cell r="AD19">
            <v>280</v>
          </cell>
          <cell r="AE19">
            <v>0.021</v>
          </cell>
          <cell r="AF19">
            <v>0.05</v>
          </cell>
          <cell r="AG19">
            <v>7.168886986862676</v>
          </cell>
          <cell r="AH19">
            <v>0.98</v>
          </cell>
          <cell r="AI19">
            <v>214.13187016543912</v>
          </cell>
          <cell r="AJ19">
            <v>35676</v>
          </cell>
          <cell r="AK19">
            <v>27019</v>
          </cell>
          <cell r="AL19">
            <v>0.2426561273685391</v>
          </cell>
          <cell r="AM19">
            <v>8657</v>
          </cell>
          <cell r="AN19">
            <v>492.12660298108017</v>
          </cell>
          <cell r="AO19">
            <v>207.92461807233394</v>
          </cell>
          <cell r="AP19">
            <v>284.2019849087462</v>
          </cell>
          <cell r="AQ19">
            <v>0.0269</v>
          </cell>
          <cell r="AR19">
            <v>280</v>
          </cell>
          <cell r="AS19">
            <v>0.021</v>
          </cell>
          <cell r="AT19">
            <v>0.05</v>
          </cell>
          <cell r="AU19">
            <v>7.168886986862676</v>
          </cell>
          <cell r="AV19">
            <v>0.98</v>
          </cell>
          <cell r="AW19">
            <v>214.13187016543912</v>
          </cell>
          <cell r="AX19">
            <v>35676</v>
          </cell>
          <cell r="AY19">
            <v>27019</v>
          </cell>
          <cell r="AZ19">
            <v>0.2426561273685391</v>
          </cell>
          <cell r="BA19">
            <v>8657</v>
          </cell>
          <cell r="BB19">
            <v>492.12660298108017</v>
          </cell>
          <cell r="BC19">
            <v>207.92461807233394</v>
          </cell>
          <cell r="BD19">
            <v>284.2019849087462</v>
          </cell>
          <cell r="BE19">
            <v>0.0269</v>
          </cell>
        </row>
        <row r="20">
          <cell r="B20">
            <v>38473</v>
          </cell>
          <cell r="C20" t="e">
            <v>#REF!</v>
          </cell>
          <cell r="D20" t="e">
            <v>#REF!</v>
          </cell>
          <cell r="E20" t="e">
            <v>#REF!</v>
          </cell>
          <cell r="F20" t="e">
            <v>#REF!</v>
          </cell>
          <cell r="G20" t="e">
            <v>#REF!</v>
          </cell>
          <cell r="H20" t="e">
            <v>#REF!</v>
          </cell>
          <cell r="I20" t="e">
            <v>#REF!</v>
          </cell>
          <cell r="J20" t="e">
            <v>#REF!</v>
          </cell>
          <cell r="K20" t="e">
            <v>#REF!</v>
          </cell>
          <cell r="L20">
            <v>512.2063607257204</v>
          </cell>
          <cell r="M20">
            <v>224.22471718249733</v>
          </cell>
          <cell r="N20">
            <v>287.9816435432231</v>
          </cell>
          <cell r="O20">
            <v>0.0232</v>
          </cell>
          <cell r="P20">
            <v>290</v>
          </cell>
          <cell r="Q20">
            <v>0.023</v>
          </cell>
          <cell r="R20">
            <v>0.05</v>
          </cell>
          <cell r="S20">
            <v>6.887848864276788</v>
          </cell>
          <cell r="T20">
            <v>0.98</v>
          </cell>
          <cell r="U20">
            <v>251.530633040377</v>
          </cell>
          <cell r="V20">
            <v>33933</v>
          </cell>
          <cell r="W20">
            <v>23553</v>
          </cell>
          <cell r="X20">
            <v>0.30589691450800105</v>
          </cell>
          <cell r="Y20">
            <v>10380</v>
          </cell>
          <cell r="Z20">
            <v>512.2063607257204</v>
          </cell>
          <cell r="AA20">
            <v>224.22471718249733</v>
          </cell>
          <cell r="AB20">
            <v>287.9816435432231</v>
          </cell>
          <cell r="AC20">
            <v>0.0232</v>
          </cell>
          <cell r="AD20">
            <v>290</v>
          </cell>
          <cell r="AE20">
            <v>0.023</v>
          </cell>
          <cell r="AF20">
            <v>0.05</v>
          </cell>
          <cell r="AG20">
            <v>6.887848864276788</v>
          </cell>
          <cell r="AH20">
            <v>0.98</v>
          </cell>
          <cell r="AI20">
            <v>251.530633040377</v>
          </cell>
          <cell r="AJ20">
            <v>33933</v>
          </cell>
          <cell r="AK20">
            <v>23553</v>
          </cell>
          <cell r="AL20">
            <v>0.30589691450800105</v>
          </cell>
          <cell r="AM20">
            <v>10380</v>
          </cell>
          <cell r="AN20">
            <v>512.2063607257204</v>
          </cell>
          <cell r="AO20">
            <v>224.22471718249733</v>
          </cell>
          <cell r="AP20">
            <v>287.9816435432231</v>
          </cell>
          <cell r="AQ20">
            <v>0.0232</v>
          </cell>
          <cell r="AR20">
            <v>290</v>
          </cell>
          <cell r="AS20">
            <v>0.023</v>
          </cell>
          <cell r="AT20">
            <v>0.05</v>
          </cell>
          <cell r="AU20">
            <v>6.887848864276788</v>
          </cell>
          <cell r="AV20">
            <v>0.98</v>
          </cell>
          <cell r="AW20">
            <v>251.530633040377</v>
          </cell>
          <cell r="AX20">
            <v>33933</v>
          </cell>
          <cell r="AY20">
            <v>23553</v>
          </cell>
          <cell r="AZ20">
            <v>0.30589691450800105</v>
          </cell>
          <cell r="BA20">
            <v>10380</v>
          </cell>
          <cell r="BB20">
            <v>512.2063607257204</v>
          </cell>
          <cell r="BC20">
            <v>224.22471718249733</v>
          </cell>
          <cell r="BD20">
            <v>287.9816435432231</v>
          </cell>
          <cell r="BE20">
            <v>0.0232</v>
          </cell>
        </row>
        <row r="21">
          <cell r="B21">
            <v>38480</v>
          </cell>
          <cell r="C21" t="e">
            <v>#REF!</v>
          </cell>
          <cell r="D21" t="e">
            <v>#REF!</v>
          </cell>
          <cell r="E21" t="e">
            <v>#REF!</v>
          </cell>
          <cell r="F21" t="e">
            <v>#REF!</v>
          </cell>
          <cell r="G21" t="e">
            <v>#REF!</v>
          </cell>
          <cell r="H21" t="e">
            <v>#REF!</v>
          </cell>
          <cell r="I21" t="e">
            <v>#REF!</v>
          </cell>
          <cell r="J21" t="e">
            <v>#REF!</v>
          </cell>
          <cell r="K21" t="e">
            <v>#REF!</v>
          </cell>
          <cell r="L21">
            <v>510.5360304312276</v>
          </cell>
          <cell r="M21">
            <v>220.8922819865619</v>
          </cell>
          <cell r="N21">
            <v>289.6437484446657</v>
          </cell>
          <cell r="O21">
            <v>0.025</v>
          </cell>
          <cell r="P21">
            <v>280</v>
          </cell>
          <cell r="Q21">
            <v>0.015</v>
          </cell>
          <cell r="R21">
            <v>0.06</v>
          </cell>
          <cell r="S21">
            <v>6.910383968434219</v>
          </cell>
          <cell r="T21">
            <v>0.98</v>
          </cell>
          <cell r="U21">
            <v>210.0884682458945</v>
          </cell>
          <cell r="V21">
            <v>36556</v>
          </cell>
          <cell r="W21">
            <v>27524</v>
          </cell>
          <cell r="X21">
            <v>0.24707298391508917</v>
          </cell>
          <cell r="Y21">
            <v>9032</v>
          </cell>
          <cell r="Z21">
            <v>510.5360304312276</v>
          </cell>
          <cell r="AA21">
            <v>220.8922819865619</v>
          </cell>
          <cell r="AB21">
            <v>289.6437484446657</v>
          </cell>
          <cell r="AC21">
            <v>0.025</v>
          </cell>
          <cell r="AD21">
            <v>280</v>
          </cell>
          <cell r="AE21">
            <v>0.015</v>
          </cell>
          <cell r="AF21">
            <v>0.06</v>
          </cell>
          <cell r="AG21">
            <v>6.910383968434219</v>
          </cell>
          <cell r="AH21">
            <v>0.98</v>
          </cell>
          <cell r="AI21">
            <v>210.0884682458945</v>
          </cell>
          <cell r="AJ21">
            <v>36556</v>
          </cell>
          <cell r="AK21">
            <v>27524</v>
          </cell>
          <cell r="AL21">
            <v>0.24707298391508917</v>
          </cell>
          <cell r="AM21">
            <v>9032</v>
          </cell>
          <cell r="AN21">
            <v>510.5360304312276</v>
          </cell>
          <cell r="AO21">
            <v>220.8922819865619</v>
          </cell>
          <cell r="AP21">
            <v>289.6437484446657</v>
          </cell>
          <cell r="AQ21">
            <v>0.025</v>
          </cell>
          <cell r="AR21">
            <v>280</v>
          </cell>
          <cell r="AS21">
            <v>0.015</v>
          </cell>
          <cell r="AT21">
            <v>0.06</v>
          </cell>
          <cell r="AU21">
            <v>6.910383968434219</v>
          </cell>
          <cell r="AV21">
            <v>0.98</v>
          </cell>
          <cell r="AW21">
            <v>210.0884682458945</v>
          </cell>
          <cell r="AX21">
            <v>36556</v>
          </cell>
          <cell r="AY21">
            <v>27524</v>
          </cell>
          <cell r="AZ21">
            <v>0.24707298391508917</v>
          </cell>
          <cell r="BA21">
            <v>9032</v>
          </cell>
          <cell r="BB21">
            <v>510.5360304312276</v>
          </cell>
          <cell r="BC21">
            <v>220.8922819865619</v>
          </cell>
          <cell r="BD21">
            <v>289.6437484446657</v>
          </cell>
          <cell r="BE21">
            <v>0.025</v>
          </cell>
        </row>
        <row r="22">
          <cell r="B22">
            <v>38487</v>
          </cell>
          <cell r="C22" t="e">
            <v>#REF!</v>
          </cell>
          <cell r="D22" t="e">
            <v>#REF!</v>
          </cell>
          <cell r="E22" t="e">
            <v>#REF!</v>
          </cell>
          <cell r="F22" t="e">
            <v>#REF!</v>
          </cell>
          <cell r="G22" t="e">
            <v>#REF!</v>
          </cell>
          <cell r="H22" t="e">
            <v>#REF!</v>
          </cell>
          <cell r="I22" t="e">
            <v>#REF!</v>
          </cell>
          <cell r="J22" t="e">
            <v>#REF!</v>
          </cell>
          <cell r="K22" t="e">
            <v>#REF!</v>
          </cell>
          <cell r="L22">
            <v>517.887158149294</v>
          </cell>
          <cell r="M22">
            <v>225.2153348269853</v>
          </cell>
          <cell r="N22">
            <v>292.67182332230874</v>
          </cell>
          <cell r="O22">
            <v>0.031</v>
          </cell>
          <cell r="P22">
            <v>290</v>
          </cell>
          <cell r="Q22">
            <v>0.018</v>
          </cell>
          <cell r="R22">
            <v>0.04</v>
          </cell>
          <cell r="S22">
            <v>6.794721229300088</v>
          </cell>
          <cell r="T22">
            <v>0.9774719077385834</v>
          </cell>
          <cell r="U22">
            <v>220.1159168937812</v>
          </cell>
          <cell r="V22">
            <v>38491</v>
          </cell>
          <cell r="W22">
            <v>28253</v>
          </cell>
          <cell r="X22">
            <v>0.26598425605985815</v>
          </cell>
          <cell r="Y22">
            <v>10238</v>
          </cell>
          <cell r="Z22">
            <v>517.887158149294</v>
          </cell>
          <cell r="AA22">
            <v>225.2153348269853</v>
          </cell>
          <cell r="AB22">
            <v>292.67182332230874</v>
          </cell>
          <cell r="AC22">
            <v>0.031</v>
          </cell>
          <cell r="AD22">
            <v>290</v>
          </cell>
          <cell r="AE22">
            <v>0.018</v>
          </cell>
          <cell r="AF22">
            <v>0.04</v>
          </cell>
          <cell r="AG22">
            <v>6.794721229300088</v>
          </cell>
          <cell r="AH22">
            <v>0.9774719077385834</v>
          </cell>
          <cell r="AI22">
            <v>220.1159168937812</v>
          </cell>
          <cell r="AJ22">
            <v>38491</v>
          </cell>
          <cell r="AK22">
            <v>28253</v>
          </cell>
          <cell r="AL22">
            <v>0.26598425605985815</v>
          </cell>
          <cell r="AM22">
            <v>10238</v>
          </cell>
          <cell r="AN22">
            <v>517.887158149294</v>
          </cell>
          <cell r="AO22">
            <v>225.2153348269853</v>
          </cell>
          <cell r="AP22">
            <v>292.67182332230874</v>
          </cell>
          <cell r="AQ22">
            <v>0.031</v>
          </cell>
          <cell r="AR22">
            <v>290</v>
          </cell>
          <cell r="AS22">
            <v>0.018</v>
          </cell>
          <cell r="AT22">
            <v>0.04</v>
          </cell>
          <cell r="AU22">
            <v>6.794721229300088</v>
          </cell>
          <cell r="AV22">
            <v>0.9774719077385834</v>
          </cell>
          <cell r="AW22">
            <v>220.1159168937812</v>
          </cell>
          <cell r="AX22">
            <v>38491</v>
          </cell>
          <cell r="AY22">
            <v>28253</v>
          </cell>
          <cell r="AZ22">
            <v>0.26598425605985815</v>
          </cell>
          <cell r="BA22">
            <v>10238</v>
          </cell>
          <cell r="BB22">
            <v>517.887158149294</v>
          </cell>
          <cell r="BC22">
            <v>225.2153348269853</v>
          </cell>
          <cell r="BD22">
            <v>292.67182332230874</v>
          </cell>
          <cell r="BE22">
            <v>0.031</v>
          </cell>
        </row>
        <row r="23">
          <cell r="B23">
            <v>38494</v>
          </cell>
          <cell r="C23" t="e">
            <v>#REF!</v>
          </cell>
          <cell r="D23" t="e">
            <v>#REF!</v>
          </cell>
          <cell r="E23" t="e">
            <v>#REF!</v>
          </cell>
          <cell r="F23" t="e">
            <v>#REF!</v>
          </cell>
          <cell r="G23" t="e">
            <v>#REF!</v>
          </cell>
          <cell r="H23" t="e">
            <v>#REF!</v>
          </cell>
          <cell r="I23" t="e">
            <v>#REF!</v>
          </cell>
          <cell r="J23" t="e">
            <v>#REF!</v>
          </cell>
          <cell r="K23" t="e">
            <v>#REF!</v>
          </cell>
          <cell r="L23">
            <v>506.69338294099236</v>
          </cell>
          <cell r="M23">
            <v>221.37661253868353</v>
          </cell>
          <cell r="N23">
            <v>285.31677040230886</v>
          </cell>
          <cell r="O23">
            <v>0.035</v>
          </cell>
          <cell r="P23">
            <v>300</v>
          </cell>
          <cell r="Q23">
            <v>0.01</v>
          </cell>
          <cell r="R23">
            <v>0.05</v>
          </cell>
          <cell r="S23">
            <v>6.912747608391301</v>
          </cell>
          <cell r="T23">
            <v>0.972956519753623</v>
          </cell>
          <cell r="U23">
            <v>176.66114375387758</v>
          </cell>
          <cell r="V23">
            <v>34976</v>
          </cell>
          <cell r="W23">
            <v>27437</v>
          </cell>
          <cell r="X23">
            <v>0.21657708142726442</v>
          </cell>
          <cell r="Y23">
            <v>7575</v>
          </cell>
          <cell r="Z23">
            <v>506.69338294099236</v>
          </cell>
          <cell r="AA23">
            <v>221.37661253868353</v>
          </cell>
          <cell r="AB23">
            <v>285.31677040230886</v>
          </cell>
          <cell r="AC23">
            <v>0.035</v>
          </cell>
          <cell r="AD23">
            <v>300</v>
          </cell>
          <cell r="AE23">
            <v>0.01</v>
          </cell>
          <cell r="AF23">
            <v>0.05</v>
          </cell>
          <cell r="AG23">
            <v>6.912747608391301</v>
          </cell>
          <cell r="AH23">
            <v>0.972956519753623</v>
          </cell>
          <cell r="AI23">
            <v>176.66114375387758</v>
          </cell>
          <cell r="AJ23">
            <v>34976</v>
          </cell>
          <cell r="AK23">
            <v>27437</v>
          </cell>
          <cell r="AL23">
            <v>0.21657708142726442</v>
          </cell>
          <cell r="AM23">
            <v>7575</v>
          </cell>
          <cell r="AN23">
            <v>506.69338294099236</v>
          </cell>
          <cell r="AO23">
            <v>221.37661253868353</v>
          </cell>
          <cell r="AP23">
            <v>285.31677040230886</v>
          </cell>
          <cell r="AQ23">
            <v>0.035</v>
          </cell>
          <cell r="AR23">
            <v>300</v>
          </cell>
          <cell r="AS23">
            <v>0.01</v>
          </cell>
          <cell r="AT23">
            <v>0.05</v>
          </cell>
          <cell r="AU23">
            <v>6.912747608391301</v>
          </cell>
          <cell r="AV23">
            <v>0.972956519753623</v>
          </cell>
          <cell r="AW23">
            <v>176.66114375387758</v>
          </cell>
          <cell r="AX23">
            <v>34976</v>
          </cell>
          <cell r="AY23">
            <v>27437</v>
          </cell>
          <cell r="AZ23">
            <v>0.21657708142726442</v>
          </cell>
          <cell r="BA23">
            <v>7575</v>
          </cell>
          <cell r="BB23">
            <v>506.69338294099236</v>
          </cell>
          <cell r="BC23">
            <v>221.37661253868353</v>
          </cell>
          <cell r="BD23">
            <v>285.31677040230886</v>
          </cell>
          <cell r="BE23">
            <v>0.035</v>
          </cell>
        </row>
        <row r="24">
          <cell r="B24">
            <v>38501</v>
          </cell>
          <cell r="C24" t="e">
            <v>#REF!</v>
          </cell>
          <cell r="D24" t="e">
            <v>#REF!</v>
          </cell>
          <cell r="E24" t="e">
            <v>#REF!</v>
          </cell>
          <cell r="F24" t="e">
            <v>#REF!</v>
          </cell>
          <cell r="G24" t="e">
            <v>#REF!</v>
          </cell>
          <cell r="H24" t="e">
            <v>#REF!</v>
          </cell>
          <cell r="I24" t="e">
            <v>#REF!</v>
          </cell>
          <cell r="J24" t="e">
            <v>#REF!</v>
          </cell>
          <cell r="K24" t="e">
            <v>#REF!</v>
          </cell>
          <cell r="L24">
            <v>499.9550432522266</v>
          </cell>
          <cell r="M24">
            <v>219.24084885157882</v>
          </cell>
          <cell r="N24">
            <v>280.7141944006477</v>
          </cell>
          <cell r="O24">
            <v>0.0269</v>
          </cell>
          <cell r="P24">
            <v>310</v>
          </cell>
          <cell r="Q24">
            <v>0.02</v>
          </cell>
          <cell r="R24">
            <v>0.06</v>
          </cell>
          <cell r="S24">
            <v>6.826930819723673</v>
          </cell>
          <cell r="T24">
            <v>0.9480995814596965</v>
          </cell>
          <cell r="U24">
            <v>226.15177483904645</v>
          </cell>
          <cell r="V24">
            <v>30156</v>
          </cell>
          <cell r="W24">
            <v>22988</v>
          </cell>
          <cell r="X24">
            <v>0.23769730733519034</v>
          </cell>
          <cell r="Y24">
            <v>7168</v>
          </cell>
          <cell r="Z24">
            <v>499.9550432522266</v>
          </cell>
          <cell r="AA24">
            <v>219.24084885157882</v>
          </cell>
          <cell r="AB24">
            <v>280.7141944006477</v>
          </cell>
          <cell r="AC24">
            <v>0.0269</v>
          </cell>
          <cell r="AD24">
            <v>310</v>
          </cell>
          <cell r="AE24">
            <v>0.02</v>
          </cell>
          <cell r="AF24">
            <v>0.06</v>
          </cell>
          <cell r="AG24">
            <v>6.826930819723673</v>
          </cell>
          <cell r="AH24">
            <v>0.9480995814596965</v>
          </cell>
          <cell r="AI24">
            <v>226.15177483904645</v>
          </cell>
          <cell r="AJ24">
            <v>30156</v>
          </cell>
          <cell r="AK24">
            <v>22988</v>
          </cell>
          <cell r="AL24">
            <v>0.23769730733519034</v>
          </cell>
          <cell r="AM24">
            <v>7168</v>
          </cell>
          <cell r="AN24">
            <v>499.9550432522266</v>
          </cell>
          <cell r="AO24">
            <v>219.24084885157882</v>
          </cell>
          <cell r="AP24">
            <v>280.7141944006477</v>
          </cell>
          <cell r="AQ24">
            <v>0.0269</v>
          </cell>
          <cell r="AR24">
            <v>310</v>
          </cell>
          <cell r="AS24">
            <v>0.02</v>
          </cell>
          <cell r="AT24">
            <v>0.06</v>
          </cell>
          <cell r="AU24">
            <v>6.826930819723673</v>
          </cell>
          <cell r="AV24">
            <v>0.9480995814596965</v>
          </cell>
          <cell r="AW24">
            <v>226.15177483904645</v>
          </cell>
          <cell r="AX24">
            <v>30156</v>
          </cell>
          <cell r="AY24">
            <v>22988</v>
          </cell>
          <cell r="AZ24">
            <v>0.23769730733519034</v>
          </cell>
          <cell r="BA24">
            <v>7168</v>
          </cell>
          <cell r="BB24">
            <v>499.9550432522266</v>
          </cell>
          <cell r="BC24">
            <v>219.24084885157882</v>
          </cell>
          <cell r="BD24">
            <v>280.7141944006477</v>
          </cell>
          <cell r="BE24">
            <v>0.0269</v>
          </cell>
        </row>
        <row r="25">
          <cell r="B25">
            <v>38508</v>
          </cell>
          <cell r="C25" t="e">
            <v>#REF!</v>
          </cell>
          <cell r="D25" t="e">
            <v>#REF!</v>
          </cell>
          <cell r="E25" t="e">
            <v>#REF!</v>
          </cell>
          <cell r="F25" t="e">
            <v>#REF!</v>
          </cell>
          <cell r="G25" t="e">
            <v>#REF!</v>
          </cell>
          <cell r="H25" t="e">
            <v>#REF!</v>
          </cell>
          <cell r="I25" t="e">
            <v>#REF!</v>
          </cell>
          <cell r="J25" t="e">
            <v>#REF!</v>
          </cell>
          <cell r="K25" t="e">
            <v>#REF!</v>
          </cell>
          <cell r="L25">
            <v>507.8971056386988</v>
          </cell>
          <cell r="M25">
            <v>228.87694390574114</v>
          </cell>
          <cell r="N25">
            <v>279.02016173295766</v>
          </cell>
          <cell r="O25">
            <v>0.0232</v>
          </cell>
          <cell r="P25">
            <v>280</v>
          </cell>
          <cell r="Q25">
            <v>0.01</v>
          </cell>
          <cell r="R25">
            <v>0.04</v>
          </cell>
          <cell r="S25">
            <v>6.882729953772722</v>
          </cell>
          <cell r="T25">
            <v>0.9710329506705391</v>
          </cell>
          <cell r="U25">
            <v>196.37712369597617</v>
          </cell>
          <cell r="V25">
            <v>34667</v>
          </cell>
          <cell r="W25">
            <v>26840</v>
          </cell>
          <cell r="X25">
            <v>0.2257766752242767</v>
          </cell>
          <cell r="Y25">
            <v>7827</v>
          </cell>
          <cell r="Z25">
            <v>507.8971056386988</v>
          </cell>
          <cell r="AA25">
            <v>228.87694390574114</v>
          </cell>
          <cell r="AB25">
            <v>279.02016173295766</v>
          </cell>
          <cell r="AC25">
            <v>0.0232</v>
          </cell>
          <cell r="AD25">
            <v>280</v>
          </cell>
          <cell r="AE25">
            <v>0.01</v>
          </cell>
          <cell r="AF25">
            <v>0.04</v>
          </cell>
          <cell r="AG25">
            <v>6.882729953772722</v>
          </cell>
          <cell r="AH25">
            <v>0.9710329506705391</v>
          </cell>
          <cell r="AI25">
            <v>196.37712369597617</v>
          </cell>
          <cell r="AJ25">
            <v>34667</v>
          </cell>
          <cell r="AK25">
            <v>26840</v>
          </cell>
          <cell r="AL25">
            <v>0.2257766752242767</v>
          </cell>
          <cell r="AM25">
            <v>7827</v>
          </cell>
          <cell r="AN25">
            <v>507.8971056386988</v>
          </cell>
          <cell r="AO25">
            <v>228.87694390574114</v>
          </cell>
          <cell r="AP25">
            <v>279.02016173295766</v>
          </cell>
          <cell r="AQ25">
            <v>0.0232</v>
          </cell>
          <cell r="AR25">
            <v>280</v>
          </cell>
          <cell r="AS25">
            <v>0.01</v>
          </cell>
          <cell r="AT25">
            <v>0.04</v>
          </cell>
          <cell r="AU25">
            <v>6.882729953772722</v>
          </cell>
          <cell r="AV25">
            <v>0.9710329506705391</v>
          </cell>
          <cell r="AW25">
            <v>196.37712369597617</v>
          </cell>
          <cell r="AX25">
            <v>34667</v>
          </cell>
          <cell r="AY25">
            <v>26840</v>
          </cell>
          <cell r="AZ25">
            <v>0.2257766752242767</v>
          </cell>
          <cell r="BA25">
            <v>7827</v>
          </cell>
          <cell r="BB25">
            <v>507.8971056386988</v>
          </cell>
          <cell r="BC25">
            <v>228.87694390574114</v>
          </cell>
          <cell r="BD25">
            <v>279.02016173295766</v>
          </cell>
          <cell r="BE25">
            <v>0.0232</v>
          </cell>
        </row>
        <row r="26">
          <cell r="B26">
            <v>38515</v>
          </cell>
          <cell r="C26" t="e">
            <v>#REF!</v>
          </cell>
          <cell r="D26" t="e">
            <v>#REF!</v>
          </cell>
          <cell r="E26" t="e">
            <v>#REF!</v>
          </cell>
          <cell r="F26" t="e">
            <v>#REF!</v>
          </cell>
          <cell r="G26" t="e">
            <v>#REF!</v>
          </cell>
          <cell r="H26" t="e">
            <v>#REF!</v>
          </cell>
          <cell r="I26" t="e">
            <v>#REF!</v>
          </cell>
          <cell r="J26" t="e">
            <v>#REF!</v>
          </cell>
          <cell r="K26" t="e">
            <v>#REF!</v>
          </cell>
          <cell r="L26">
            <v>507.3364302635475</v>
          </cell>
          <cell r="M26">
            <v>227.1338836245188</v>
          </cell>
          <cell r="N26">
            <v>280.2025466390287</v>
          </cell>
          <cell r="O26">
            <v>0.025</v>
          </cell>
          <cell r="P26">
            <v>290</v>
          </cell>
          <cell r="Q26">
            <v>0.01</v>
          </cell>
          <cell r="R26">
            <v>0.05</v>
          </cell>
          <cell r="S26">
            <v>6.82785199988595</v>
          </cell>
          <cell r="T26">
            <v>0.9622272388861005</v>
          </cell>
          <cell r="U26">
            <v>196.27298449466178</v>
          </cell>
          <cell r="V26">
            <v>34333</v>
          </cell>
          <cell r="W26">
            <v>26507</v>
          </cell>
          <cell r="X26">
            <v>0.2279439606209769</v>
          </cell>
          <cell r="Y26">
            <v>7826</v>
          </cell>
          <cell r="Z26">
            <v>507.3364302635475</v>
          </cell>
          <cell r="AA26">
            <v>227.1338836245188</v>
          </cell>
          <cell r="AB26">
            <v>280.2025466390287</v>
          </cell>
          <cell r="AC26">
            <v>0.025</v>
          </cell>
          <cell r="AD26">
            <v>290</v>
          </cell>
          <cell r="AE26">
            <v>0.01</v>
          </cell>
          <cell r="AF26">
            <v>0.05</v>
          </cell>
          <cell r="AG26">
            <v>6.82785199988595</v>
          </cell>
          <cell r="AH26">
            <v>0.9622272388861005</v>
          </cell>
          <cell r="AI26">
            <v>196.27298449466178</v>
          </cell>
          <cell r="AJ26">
            <v>34333</v>
          </cell>
          <cell r="AK26">
            <v>26507</v>
          </cell>
          <cell r="AL26">
            <v>0.2279439606209769</v>
          </cell>
          <cell r="AM26">
            <v>7826</v>
          </cell>
          <cell r="AN26">
            <v>507.3364302635475</v>
          </cell>
          <cell r="AO26">
            <v>227.1338836245188</v>
          </cell>
          <cell r="AP26">
            <v>280.2025466390287</v>
          </cell>
          <cell r="AQ26">
            <v>0.025</v>
          </cell>
          <cell r="AR26">
            <v>290</v>
          </cell>
          <cell r="AS26">
            <v>0.01</v>
          </cell>
          <cell r="AT26">
            <v>0.05</v>
          </cell>
          <cell r="AU26">
            <v>6.82785199988595</v>
          </cell>
          <cell r="AV26">
            <v>0.9622272388861005</v>
          </cell>
          <cell r="AW26">
            <v>196.27298449466178</v>
          </cell>
          <cell r="AX26">
            <v>34333</v>
          </cell>
          <cell r="AY26">
            <v>26507</v>
          </cell>
          <cell r="AZ26">
            <v>0.2279439606209769</v>
          </cell>
          <cell r="BA26">
            <v>7826</v>
          </cell>
          <cell r="BB26">
            <v>507.3364302635475</v>
          </cell>
          <cell r="BC26">
            <v>227.1338836245188</v>
          </cell>
          <cell r="BD26">
            <v>280.2025466390287</v>
          </cell>
          <cell r="BE26">
            <v>0.025</v>
          </cell>
        </row>
        <row r="27">
          <cell r="B27">
            <v>38522</v>
          </cell>
          <cell r="C27" t="e">
            <v>#REF!</v>
          </cell>
          <cell r="D27" t="e">
            <v>#REF!</v>
          </cell>
          <cell r="E27" t="e">
            <v>#REF!</v>
          </cell>
          <cell r="F27" t="e">
            <v>#REF!</v>
          </cell>
          <cell r="G27" t="e">
            <v>#REF!</v>
          </cell>
          <cell r="H27" t="e">
            <v>#REF!</v>
          </cell>
          <cell r="I27" t="e">
            <v>#REF!</v>
          </cell>
          <cell r="J27" t="e">
            <v>#REF!</v>
          </cell>
          <cell r="K27" t="e">
            <v>#REF!</v>
          </cell>
          <cell r="L27">
            <v>496.05138184534337</v>
          </cell>
          <cell r="M27">
            <v>218.9848645673625</v>
          </cell>
          <cell r="N27">
            <v>277.0665172779809</v>
          </cell>
          <cell r="O27">
            <v>0.031</v>
          </cell>
          <cell r="P27">
            <v>300</v>
          </cell>
          <cell r="Q27">
            <v>0.012</v>
          </cell>
          <cell r="R27">
            <v>0.05</v>
          </cell>
          <cell r="S27">
            <v>6.924412122380004</v>
          </cell>
          <cell r="T27">
            <v>0.9541289449370133</v>
          </cell>
          <cell r="U27">
            <v>177.18323313843368</v>
          </cell>
          <cell r="V27">
            <v>32802</v>
          </cell>
          <cell r="W27">
            <v>24286</v>
          </cell>
          <cell r="X27">
            <v>0.2596183159563441</v>
          </cell>
          <cell r="Y27">
            <v>8516</v>
          </cell>
          <cell r="Z27">
            <v>496.05138184534337</v>
          </cell>
          <cell r="AA27">
            <v>218.9848645673625</v>
          </cell>
          <cell r="AB27">
            <v>277.0665172779809</v>
          </cell>
          <cell r="AC27">
            <v>0.031</v>
          </cell>
          <cell r="AD27">
            <v>300</v>
          </cell>
          <cell r="AE27">
            <v>0.012</v>
          </cell>
          <cell r="AF27">
            <v>0.05</v>
          </cell>
          <cell r="AG27">
            <v>6.924412122380004</v>
          </cell>
          <cell r="AH27">
            <v>0.9541289449370133</v>
          </cell>
          <cell r="AI27">
            <v>177.18323313843368</v>
          </cell>
          <cell r="AJ27">
            <v>32802</v>
          </cell>
          <cell r="AK27">
            <v>24286</v>
          </cell>
          <cell r="AL27">
            <v>0.2596183159563441</v>
          </cell>
          <cell r="AM27">
            <v>8516</v>
          </cell>
          <cell r="AN27">
            <v>496.05138184534337</v>
          </cell>
          <cell r="AO27">
            <v>218.9848645673625</v>
          </cell>
          <cell r="AP27">
            <v>277.0665172779809</v>
          </cell>
          <cell r="AQ27">
            <v>0.031</v>
          </cell>
          <cell r="AR27">
            <v>300</v>
          </cell>
          <cell r="AS27">
            <v>0.012</v>
          </cell>
          <cell r="AT27">
            <v>0.05</v>
          </cell>
          <cell r="AU27">
            <v>6.924412122380004</v>
          </cell>
          <cell r="AV27">
            <v>0.9541289449370133</v>
          </cell>
          <cell r="AW27">
            <v>177.18323313843368</v>
          </cell>
          <cell r="AX27">
            <v>32802</v>
          </cell>
          <cell r="AY27">
            <v>24286</v>
          </cell>
          <cell r="AZ27">
            <v>0.2596183159563441</v>
          </cell>
          <cell r="BA27">
            <v>8516</v>
          </cell>
          <cell r="BB27">
            <v>496.05138184534337</v>
          </cell>
          <cell r="BC27">
            <v>218.9848645673625</v>
          </cell>
          <cell r="BD27">
            <v>277.0665172779809</v>
          </cell>
          <cell r="BE27">
            <v>0.031</v>
          </cell>
        </row>
        <row r="28">
          <cell r="B28">
            <v>38529</v>
          </cell>
          <cell r="C28" t="e">
            <v>#REF!</v>
          </cell>
          <cell r="D28" t="e">
            <v>#REF!</v>
          </cell>
          <cell r="E28" t="e">
            <v>#REF!</v>
          </cell>
          <cell r="F28" t="e">
            <v>#REF!</v>
          </cell>
          <cell r="G28" t="e">
            <v>#REF!</v>
          </cell>
          <cell r="H28" t="e">
            <v>#REF!</v>
          </cell>
          <cell r="I28" t="e">
            <v>#REF!</v>
          </cell>
          <cell r="J28" t="e">
            <v>#REF!</v>
          </cell>
          <cell r="K28" t="e">
            <v>#REF!</v>
          </cell>
          <cell r="L28">
            <v>515.2858726990463</v>
          </cell>
          <cell r="M28">
            <v>235.63437569305833</v>
          </cell>
          <cell r="N28">
            <v>279.651497005988</v>
          </cell>
          <cell r="O28">
            <v>0.035</v>
          </cell>
          <cell r="P28">
            <v>310</v>
          </cell>
          <cell r="Q28">
            <v>0.013</v>
          </cell>
          <cell r="R28">
            <v>0.05</v>
          </cell>
          <cell r="S28">
            <v>6.752739583774827</v>
          </cell>
          <cell r="T28">
            <v>0.9665531415374462</v>
          </cell>
          <cell r="U28">
            <v>151.90857809764637</v>
          </cell>
          <cell r="V28">
            <v>30795</v>
          </cell>
          <cell r="W28">
            <v>20564</v>
          </cell>
          <cell r="X28">
            <v>0.332229257996428</v>
          </cell>
          <cell r="Y28">
            <v>10231</v>
          </cell>
          <cell r="Z28">
            <v>515.2858726990463</v>
          </cell>
          <cell r="AA28">
            <v>235.63437569305833</v>
          </cell>
          <cell r="AB28">
            <v>279.651497005988</v>
          </cell>
          <cell r="AC28">
            <v>0.035</v>
          </cell>
          <cell r="AD28">
            <v>310</v>
          </cell>
          <cell r="AE28">
            <v>0.013</v>
          </cell>
          <cell r="AF28">
            <v>0.05</v>
          </cell>
          <cell r="AG28">
            <v>6.752739583774827</v>
          </cell>
          <cell r="AH28">
            <v>0.9665531415374462</v>
          </cell>
          <cell r="AI28">
            <v>151.90857809764637</v>
          </cell>
          <cell r="AJ28">
            <v>30795</v>
          </cell>
          <cell r="AK28">
            <v>20564</v>
          </cell>
          <cell r="AL28">
            <v>0.332229257996428</v>
          </cell>
          <cell r="AM28">
            <v>10231</v>
          </cell>
          <cell r="AN28">
            <v>515.2858726990463</v>
          </cell>
          <cell r="AO28">
            <v>235.63437569305833</v>
          </cell>
          <cell r="AP28">
            <v>279.651497005988</v>
          </cell>
          <cell r="AQ28">
            <v>0.035</v>
          </cell>
          <cell r="AR28">
            <v>310</v>
          </cell>
          <cell r="AS28">
            <v>0.013</v>
          </cell>
          <cell r="AT28">
            <v>0.05</v>
          </cell>
          <cell r="AU28">
            <v>6.752739583774827</v>
          </cell>
          <cell r="AV28">
            <v>0.9665531415374462</v>
          </cell>
          <cell r="AW28">
            <v>151.90857809764637</v>
          </cell>
          <cell r="AX28">
            <v>30795</v>
          </cell>
          <cell r="AY28">
            <v>20564</v>
          </cell>
          <cell r="AZ28">
            <v>0.332229257996428</v>
          </cell>
          <cell r="BA28">
            <v>10231</v>
          </cell>
          <cell r="BB28">
            <v>515.2858726990463</v>
          </cell>
          <cell r="BC28">
            <v>235.63437569305833</v>
          </cell>
          <cell r="BD28">
            <v>279.651497005988</v>
          </cell>
          <cell r="BE28">
            <v>0.035</v>
          </cell>
        </row>
        <row r="29">
          <cell r="B29">
            <v>38536</v>
          </cell>
          <cell r="C29" t="e">
            <v>#REF!</v>
          </cell>
          <cell r="D29" t="e">
            <v>#REF!</v>
          </cell>
          <cell r="E29" t="e">
            <v>#REF!</v>
          </cell>
          <cell r="F29" t="e">
            <v>#REF!</v>
          </cell>
          <cell r="G29" t="e">
            <v>#REF!</v>
          </cell>
          <cell r="H29" t="e">
            <v>#REF!</v>
          </cell>
          <cell r="I29" t="e">
            <v>#REF!</v>
          </cell>
          <cell r="J29" t="e">
            <v>#REF!</v>
          </cell>
          <cell r="K29" t="e">
            <v>#REF!</v>
          </cell>
          <cell r="L29">
            <v>515.6063625750501</v>
          </cell>
          <cell r="M29">
            <v>234.21109906604403</v>
          </cell>
          <cell r="N29">
            <v>281.395263509006</v>
          </cell>
          <cell r="O29">
            <v>0.0232</v>
          </cell>
          <cell r="P29">
            <v>299</v>
          </cell>
          <cell r="Q29">
            <v>0.014</v>
          </cell>
          <cell r="R29">
            <v>0.05</v>
          </cell>
          <cell r="S29">
            <v>6.7824359235518</v>
          </cell>
          <cell r="T29">
            <v>0.9714075322058039</v>
          </cell>
          <cell r="U29">
            <v>183.88827805542934</v>
          </cell>
          <cell r="V29">
            <v>35288</v>
          </cell>
          <cell r="W29">
            <v>22010</v>
          </cell>
          <cell r="X29">
            <v>0.3762752210383133</v>
          </cell>
          <cell r="Y29">
            <v>13278</v>
          </cell>
          <cell r="Z29">
            <v>515.6063625750501</v>
          </cell>
          <cell r="AA29">
            <v>234.21109906604403</v>
          </cell>
          <cell r="AB29">
            <v>281.395263509006</v>
          </cell>
          <cell r="AC29">
            <v>0.0232</v>
          </cell>
          <cell r="AD29">
            <v>299</v>
          </cell>
          <cell r="AE29">
            <v>0.014</v>
          </cell>
          <cell r="AF29">
            <v>0.05</v>
          </cell>
          <cell r="AG29">
            <v>6.7824359235518</v>
          </cell>
          <cell r="AH29">
            <v>0.9714075322058039</v>
          </cell>
          <cell r="AI29">
            <v>183.88827805542934</v>
          </cell>
          <cell r="AJ29">
            <v>35288</v>
          </cell>
          <cell r="AK29">
            <v>22010</v>
          </cell>
          <cell r="AL29">
            <v>0.3762752210383133</v>
          </cell>
          <cell r="AM29">
            <v>13278</v>
          </cell>
          <cell r="AN29">
            <v>515.6063625750501</v>
          </cell>
          <cell r="AO29">
            <v>234.21109906604403</v>
          </cell>
          <cell r="AP29">
            <v>281.395263509006</v>
          </cell>
          <cell r="AQ29">
            <v>0.0232</v>
          </cell>
          <cell r="AR29">
            <v>299</v>
          </cell>
          <cell r="AS29">
            <v>0.014</v>
          </cell>
          <cell r="AT29">
            <v>0.05</v>
          </cell>
          <cell r="AU29">
            <v>6.7824359235518</v>
          </cell>
          <cell r="AV29">
            <v>0.9714075322058039</v>
          </cell>
          <cell r="AW29">
            <v>183.88827805542934</v>
          </cell>
          <cell r="AX29">
            <v>35288</v>
          </cell>
          <cell r="AY29">
            <v>22010</v>
          </cell>
          <cell r="AZ29">
            <v>0.3762752210383133</v>
          </cell>
          <cell r="BA29">
            <v>13278</v>
          </cell>
          <cell r="BB29">
            <v>515.6063625750501</v>
          </cell>
          <cell r="BC29">
            <v>234.21109906604403</v>
          </cell>
          <cell r="BD29">
            <v>281.395263509006</v>
          </cell>
          <cell r="BE29">
            <v>0.0232</v>
          </cell>
        </row>
        <row r="30">
          <cell r="B30">
            <v>38543</v>
          </cell>
          <cell r="L30">
            <v>516</v>
          </cell>
        </row>
        <row r="31">
          <cell r="B31">
            <v>38550</v>
          </cell>
          <cell r="L31">
            <v>520</v>
          </cell>
        </row>
        <row r="32">
          <cell r="B32">
            <v>38557</v>
          </cell>
          <cell r="L32">
            <v>511</v>
          </cell>
        </row>
        <row r="33">
          <cell r="B33">
            <v>38564</v>
          </cell>
          <cell r="L33">
            <v>508</v>
          </cell>
        </row>
        <row r="34">
          <cell r="B34">
            <v>38571</v>
          </cell>
          <cell r="L34">
            <v>518</v>
          </cell>
        </row>
        <row r="35">
          <cell r="B35">
            <v>38578</v>
          </cell>
          <cell r="L35">
            <v>895</v>
          </cell>
        </row>
        <row r="36">
          <cell r="B36" t="str">
            <v>Baseline</v>
          </cell>
          <cell r="L36">
            <v>508.5619071647077</v>
          </cell>
        </row>
        <row r="37">
          <cell r="B37">
            <v>38585</v>
          </cell>
          <cell r="L37">
            <v>880</v>
          </cell>
        </row>
        <row r="38">
          <cell r="B38">
            <v>38592</v>
          </cell>
          <cell r="L38">
            <v>870</v>
          </cell>
        </row>
        <row r="39">
          <cell r="B39">
            <v>38599</v>
          </cell>
          <cell r="L39">
            <v>868</v>
          </cell>
        </row>
        <row r="40">
          <cell r="B40">
            <v>38606</v>
          </cell>
        </row>
        <row r="41">
          <cell r="B41">
            <v>38613</v>
          </cell>
        </row>
        <row r="42">
          <cell r="B42">
            <v>38620</v>
          </cell>
        </row>
        <row r="43">
          <cell r="B43">
            <v>38627</v>
          </cell>
        </row>
        <row r="44">
          <cell r="B44">
            <v>38634</v>
          </cell>
        </row>
        <row r="45">
          <cell r="B45">
            <v>38641</v>
          </cell>
        </row>
        <row r="46">
          <cell r="B46">
            <v>38648</v>
          </cell>
        </row>
        <row r="47">
          <cell r="B47">
            <v>38655</v>
          </cell>
        </row>
        <row r="48">
          <cell r="B48">
            <v>38662</v>
          </cell>
        </row>
        <row r="49">
          <cell r="B49">
            <v>38669</v>
          </cell>
        </row>
        <row r="50">
          <cell r="B50">
            <v>38676</v>
          </cell>
        </row>
        <row r="51">
          <cell r="B51">
            <v>38683</v>
          </cell>
        </row>
        <row r="52">
          <cell r="B52">
            <v>38690</v>
          </cell>
        </row>
        <row r="53">
          <cell r="B53">
            <v>38697</v>
          </cell>
        </row>
        <row r="54">
          <cell r="B54">
            <v>38704</v>
          </cell>
        </row>
        <row r="55">
          <cell r="B55">
            <v>38711</v>
          </cell>
        </row>
        <row r="57">
          <cell r="C57" t="e">
            <v>#REF!</v>
          </cell>
          <cell r="D57" t="e">
            <v>#REF!</v>
          </cell>
          <cell r="E57" t="e">
            <v>#REF!</v>
          </cell>
          <cell r="F57" t="e">
            <v>#REF!</v>
          </cell>
          <cell r="G57" t="e">
            <v>#REF!</v>
          </cell>
          <cell r="H57" t="e">
            <v>#REF!</v>
          </cell>
          <cell r="I57" t="e">
            <v>#REF!</v>
          </cell>
          <cell r="J57" t="e">
            <v>#REF!</v>
          </cell>
          <cell r="K57" t="e">
            <v>#REF!</v>
          </cell>
          <cell r="L57">
            <v>508.5619071647077</v>
          </cell>
          <cell r="M57">
            <v>220.9765590801522</v>
          </cell>
          <cell r="N57">
            <v>287.58534808455545</v>
          </cell>
          <cell r="O57">
            <v>0.027151851851851854</v>
          </cell>
          <cell r="P57">
            <v>291.9259259259259</v>
          </cell>
          <cell r="Q57">
            <v>0.014129629629629634</v>
          </cell>
          <cell r="R57">
            <v>0.052592592592592614</v>
          </cell>
          <cell r="S57">
            <v>6.849649266027257</v>
          </cell>
          <cell r="T57">
            <v>0.9672870689394115</v>
          </cell>
          <cell r="U57">
            <v>210.30986408310147</v>
          </cell>
          <cell r="V57">
            <v>35312.03703703704</v>
          </cell>
          <cell r="W57">
            <v>27038.703703703704</v>
          </cell>
          <cell r="X57">
            <v>0.2344247728338764</v>
          </cell>
          <cell r="Y57">
            <v>8274.666666666666</v>
          </cell>
        </row>
        <row r="58">
          <cell r="C58" t="e">
            <v>#REF!</v>
          </cell>
          <cell r="D58" t="e">
            <v>#REF!</v>
          </cell>
          <cell r="E58" t="e">
            <v>#REF!</v>
          </cell>
          <cell r="F58" t="e">
            <v>#REF!</v>
          </cell>
          <cell r="G58" t="e">
            <v>#REF!</v>
          </cell>
          <cell r="H58" t="e">
            <v>#REF!</v>
          </cell>
          <cell r="I58" t="e">
            <v>#REF!</v>
          </cell>
          <cell r="J58" t="e">
            <v>#REF!</v>
          </cell>
          <cell r="K58" t="e">
            <v>#REF!</v>
          </cell>
          <cell r="L58">
            <v>11.682579665416915</v>
          </cell>
          <cell r="M58">
            <v>8.809531202182546</v>
          </cell>
          <cell r="N58">
            <v>6.8385163974897</v>
          </cell>
          <cell r="T58">
            <v>0.01725780035789582</v>
          </cell>
          <cell r="U58">
            <v>73.43081420717444</v>
          </cell>
          <cell r="V58">
            <v>3079.234526275365</v>
          </cell>
          <cell r="W58">
            <v>3704.9031941553794</v>
          </cell>
          <cell r="X58">
            <v>0.08078165354422938</v>
          </cell>
          <cell r="Y58">
            <v>2999.869663835414</v>
          </cell>
        </row>
        <row r="59">
          <cell r="B59" t="str">
            <v>-1 std dev</v>
          </cell>
          <cell r="C59" t="e">
            <v>#REF!</v>
          </cell>
          <cell r="D59" t="e">
            <v>#REF!</v>
          </cell>
          <cell r="E59" t="e">
            <v>#REF!</v>
          </cell>
          <cell r="F59" t="e">
            <v>#REF!</v>
          </cell>
          <cell r="G59" t="e">
            <v>#REF!</v>
          </cell>
          <cell r="H59" t="e">
            <v>#REF!</v>
          </cell>
          <cell r="I59" t="e">
            <v>#REF!</v>
          </cell>
          <cell r="J59" t="e">
            <v>#REF!</v>
          </cell>
          <cell r="K59" t="e">
            <v>#REF!</v>
          </cell>
          <cell r="L59">
            <v>496.87932749929075</v>
          </cell>
          <cell r="M59">
            <v>212.16702787796967</v>
          </cell>
          <cell r="N59">
            <v>280.74683168706576</v>
          </cell>
          <cell r="T59">
            <v>0.9500292685815157</v>
          </cell>
          <cell r="U59">
            <v>136.87904987592702</v>
          </cell>
          <cell r="V59">
            <v>32232.80251076167</v>
          </cell>
          <cell r="W59">
            <v>23333.800509548324</v>
          </cell>
          <cell r="X59">
            <v>0.15364311928964702</v>
          </cell>
          <cell r="Y59">
            <v>5274.797002831252</v>
          </cell>
        </row>
        <row r="60">
          <cell r="B60" t="str">
            <v>+1 std dev</v>
          </cell>
          <cell r="C60" t="e">
            <v>#REF!</v>
          </cell>
          <cell r="D60" t="e">
            <v>#REF!</v>
          </cell>
          <cell r="E60" t="e">
            <v>#REF!</v>
          </cell>
          <cell r="F60" t="e">
            <v>#REF!</v>
          </cell>
          <cell r="G60" t="e">
            <v>#REF!</v>
          </cell>
          <cell r="H60" t="e">
            <v>#REF!</v>
          </cell>
          <cell r="I60" t="e">
            <v>#REF!</v>
          </cell>
          <cell r="J60" t="e">
            <v>#REF!</v>
          </cell>
          <cell r="K60" t="e">
            <v>#REF!</v>
          </cell>
          <cell r="L60">
            <v>520.2444868301246</v>
          </cell>
          <cell r="M60">
            <v>229.78609028233475</v>
          </cell>
          <cell r="N60">
            <v>294.42386448204513</v>
          </cell>
          <cell r="T60">
            <v>0.9845448692973073</v>
          </cell>
          <cell r="U60">
            <v>283.7406782902759</v>
          </cell>
          <cell r="V60">
            <v>38391.2715633124</v>
          </cell>
          <cell r="W60">
            <v>30743.606897859085</v>
          </cell>
          <cell r="X60">
            <v>0.31520642637810575</v>
          </cell>
          <cell r="Y60">
            <v>11274.53633050208</v>
          </cell>
        </row>
        <row r="61">
          <cell r="L61">
            <v>508.5619071647077</v>
          </cell>
          <cell r="M61">
            <v>220.9765590801522</v>
          </cell>
          <cell r="N61">
            <v>287.58534808455545</v>
          </cell>
          <cell r="O61">
            <v>0.027151851851851854</v>
          </cell>
          <cell r="P61">
            <v>291.9259259259259</v>
          </cell>
          <cell r="Q61">
            <v>0.014129629629629634</v>
          </cell>
          <cell r="R61">
            <v>0.052592592592592614</v>
          </cell>
          <cell r="S61">
            <v>6.849649266027257</v>
          </cell>
          <cell r="T61">
            <v>0.9672870689394115</v>
          </cell>
          <cell r="U61">
            <v>210.30986408310147</v>
          </cell>
          <cell r="V61">
            <v>35312.03703703704</v>
          </cell>
          <cell r="W61">
            <v>27038.703703703704</v>
          </cell>
          <cell r="X61">
            <v>0.2344247728338764</v>
          </cell>
          <cell r="Y61">
            <v>8274.666666666666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Cover"/>
      <sheetName val="Dashboard"/>
      <sheetName val="Exception_New"/>
      <sheetName val="Transac_New"/>
      <sheetName val="CSD_New"/>
      <sheetName val="JAM_New"/>
      <sheetName val="Finance_New"/>
      <sheetName val="CSD"/>
      <sheetName val="Finance"/>
      <sheetName val="Pilot"/>
      <sheetName val="User Proficiency"/>
      <sheetName val="CLO"/>
      <sheetName val="Appendix"/>
      <sheetName val="Pilot Scorecard"/>
      <sheetName val="Technical"/>
      <sheetName val="Work Effort"/>
      <sheetName val="JAM"/>
      <sheetName val="Cash Chq Debt"/>
    </sheetNames>
    <sheetDataSet>
      <sheetData sheetId="1">
        <row r="7">
          <cell r="D7">
            <v>37</v>
          </cell>
          <cell r="J7">
            <v>38606</v>
          </cell>
        </row>
        <row r="168">
          <cell r="AQ168" t="str">
            <v></v>
          </cell>
          <cell r="AS168"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tabColor indexed="43"/>
    <pageSetUpPr fitToPage="1"/>
  </sheetPr>
  <dimension ref="A1:R33"/>
  <sheetViews>
    <sheetView showGridLines="0" zoomScale="75" zoomScaleNormal="75" zoomScaleSheetLayoutView="75" workbookViewId="0" topLeftCell="A1">
      <selection activeCell="B2" sqref="B2:P33"/>
    </sheetView>
  </sheetViews>
  <sheetFormatPr defaultColWidth="9.140625" defaultRowHeight="12.75"/>
  <cols>
    <col min="1" max="1" width="2.28125" style="0" customWidth="1"/>
    <col min="2" max="2" width="31.00390625" style="0" customWidth="1"/>
    <col min="3" max="3" width="9.7109375" style="0" customWidth="1"/>
    <col min="4" max="4" width="10.28125" style="0" customWidth="1"/>
    <col min="5" max="5" width="9.7109375" style="0" customWidth="1"/>
    <col min="6" max="6" width="0.85546875" style="0" customWidth="1"/>
    <col min="7" max="7" width="9.7109375" style="0" customWidth="1"/>
    <col min="8" max="8" width="0.85546875" style="0" customWidth="1"/>
    <col min="9" max="11" width="9.7109375" style="0" customWidth="1"/>
    <col min="12" max="12" width="0.85546875" style="0" customWidth="1"/>
    <col min="13" max="14" width="9.7109375" style="0" customWidth="1"/>
    <col min="15" max="15" width="34.421875" style="0" customWidth="1"/>
    <col min="16" max="16" width="11.140625" style="0" bestFit="1"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13.5" thickBot="1">
      <c r="A1" s="1"/>
      <c r="B1" s="5"/>
      <c r="C1" s="5"/>
      <c r="D1" s="5"/>
      <c r="E1" s="5"/>
      <c r="F1" s="5"/>
      <c r="G1" s="5"/>
      <c r="H1" s="5"/>
      <c r="I1" s="5"/>
      <c r="J1" s="5"/>
      <c r="K1" s="5"/>
      <c r="L1" s="5"/>
      <c r="M1" s="5"/>
      <c r="N1" s="5"/>
      <c r="P1" s="5"/>
      <c r="Q1" s="4"/>
      <c r="R1" s="1"/>
    </row>
    <row r="2" spans="1:18" ht="12.75" customHeight="1">
      <c r="A2" s="16"/>
      <c r="B2" s="224" t="s">
        <v>9</v>
      </c>
      <c r="C2" s="225"/>
      <c r="D2" s="225"/>
      <c r="E2" s="225"/>
      <c r="F2" s="225"/>
      <c r="G2" s="225"/>
      <c r="H2" s="225"/>
      <c r="I2" s="225"/>
      <c r="J2" s="225"/>
      <c r="K2" s="225"/>
      <c r="L2" s="225"/>
      <c r="M2" s="225"/>
      <c r="N2" s="225"/>
      <c r="O2" s="225"/>
      <c r="P2" s="226"/>
      <c r="Q2" s="4"/>
      <c r="R2" s="1"/>
    </row>
    <row r="3" spans="1:18" ht="12.75" customHeight="1">
      <c r="A3" s="16"/>
      <c r="B3" s="227"/>
      <c r="C3" s="228"/>
      <c r="D3" s="228"/>
      <c r="E3" s="228"/>
      <c r="F3" s="228"/>
      <c r="G3" s="228"/>
      <c r="H3" s="228"/>
      <c r="I3" s="228"/>
      <c r="J3" s="228"/>
      <c r="K3" s="228"/>
      <c r="L3" s="228"/>
      <c r="M3" s="228"/>
      <c r="N3" s="228"/>
      <c r="O3" s="228"/>
      <c r="P3" s="229"/>
      <c r="Q3" s="4"/>
      <c r="R3" s="1"/>
    </row>
    <row r="4" spans="1:18" ht="12.75" customHeight="1">
      <c r="A4" s="16"/>
      <c r="B4" s="227"/>
      <c r="C4" s="228"/>
      <c r="D4" s="228"/>
      <c r="E4" s="228"/>
      <c r="F4" s="228"/>
      <c r="G4" s="228"/>
      <c r="H4" s="228"/>
      <c r="I4" s="228"/>
      <c r="J4" s="228"/>
      <c r="K4" s="228"/>
      <c r="L4" s="228"/>
      <c r="M4" s="228"/>
      <c r="N4" s="228"/>
      <c r="O4" s="228"/>
      <c r="P4" s="229"/>
      <c r="Q4" s="4"/>
      <c r="R4" s="1"/>
    </row>
    <row r="5" spans="1:18" ht="12.75" customHeight="1">
      <c r="A5" s="16"/>
      <c r="B5" s="227"/>
      <c r="C5" s="228"/>
      <c r="D5" s="228"/>
      <c r="E5" s="228"/>
      <c r="F5" s="228"/>
      <c r="G5" s="228"/>
      <c r="H5" s="228"/>
      <c r="I5" s="228"/>
      <c r="J5" s="228"/>
      <c r="K5" s="228"/>
      <c r="L5" s="228"/>
      <c r="M5" s="228"/>
      <c r="N5" s="228"/>
      <c r="O5" s="228"/>
      <c r="P5" s="229"/>
      <c r="Q5" s="4"/>
      <c r="R5" s="1"/>
    </row>
    <row r="6" spans="1:18" ht="12.75" customHeight="1">
      <c r="A6" s="16"/>
      <c r="B6" s="227"/>
      <c r="C6" s="228"/>
      <c r="D6" s="228"/>
      <c r="E6" s="228"/>
      <c r="F6" s="228"/>
      <c r="G6" s="228"/>
      <c r="H6" s="228"/>
      <c r="I6" s="228"/>
      <c r="J6" s="228"/>
      <c r="K6" s="228"/>
      <c r="L6" s="228"/>
      <c r="M6" s="228"/>
      <c r="N6" s="228"/>
      <c r="O6" s="228"/>
      <c r="P6" s="229"/>
      <c r="Q6" s="4"/>
      <c r="R6" s="1"/>
    </row>
    <row r="7" spans="1:18" ht="12.75" customHeight="1">
      <c r="A7" s="16"/>
      <c r="B7" s="227"/>
      <c r="C7" s="228"/>
      <c r="D7" s="228"/>
      <c r="E7" s="228"/>
      <c r="F7" s="228"/>
      <c r="G7" s="228"/>
      <c r="H7" s="228"/>
      <c r="I7" s="228"/>
      <c r="J7" s="228"/>
      <c r="K7" s="228"/>
      <c r="L7" s="228"/>
      <c r="M7" s="228"/>
      <c r="N7" s="228"/>
      <c r="O7" s="228"/>
      <c r="P7" s="229"/>
      <c r="Q7" s="4"/>
      <c r="R7" s="1"/>
    </row>
    <row r="8" spans="1:18" ht="12.75" customHeight="1">
      <c r="A8" s="16"/>
      <c r="B8" s="227"/>
      <c r="C8" s="228"/>
      <c r="D8" s="228"/>
      <c r="E8" s="228"/>
      <c r="F8" s="228"/>
      <c r="G8" s="228"/>
      <c r="H8" s="228"/>
      <c r="I8" s="228"/>
      <c r="J8" s="228"/>
      <c r="K8" s="228"/>
      <c r="L8" s="228"/>
      <c r="M8" s="228"/>
      <c r="N8" s="228"/>
      <c r="O8" s="228"/>
      <c r="P8" s="229"/>
      <c r="Q8" s="4"/>
      <c r="R8" s="1"/>
    </row>
    <row r="9" spans="1:18" ht="12.75" customHeight="1">
      <c r="A9" s="16"/>
      <c r="B9" s="227"/>
      <c r="C9" s="228"/>
      <c r="D9" s="228"/>
      <c r="E9" s="228"/>
      <c r="F9" s="228"/>
      <c r="G9" s="228"/>
      <c r="H9" s="228"/>
      <c r="I9" s="228"/>
      <c r="J9" s="228"/>
      <c r="K9" s="228"/>
      <c r="L9" s="228"/>
      <c r="M9" s="228"/>
      <c r="N9" s="228"/>
      <c r="O9" s="228"/>
      <c r="P9" s="229"/>
      <c r="Q9" s="4"/>
      <c r="R9" s="1"/>
    </row>
    <row r="10" spans="1:18" ht="10.5" customHeight="1">
      <c r="A10" s="16"/>
      <c r="B10" s="227"/>
      <c r="C10" s="228"/>
      <c r="D10" s="228"/>
      <c r="E10" s="228"/>
      <c r="F10" s="228"/>
      <c r="G10" s="228"/>
      <c r="H10" s="228"/>
      <c r="I10" s="228"/>
      <c r="J10" s="228"/>
      <c r="K10" s="228"/>
      <c r="L10" s="228"/>
      <c r="M10" s="228"/>
      <c r="N10" s="228"/>
      <c r="O10" s="228"/>
      <c r="P10" s="229"/>
      <c r="Q10" s="4"/>
      <c r="R10" s="1"/>
    </row>
    <row r="11" spans="1:18" ht="10.5" customHeight="1">
      <c r="A11" s="16"/>
      <c r="B11" s="227"/>
      <c r="C11" s="228"/>
      <c r="D11" s="228"/>
      <c r="E11" s="228"/>
      <c r="F11" s="228"/>
      <c r="G11" s="228"/>
      <c r="H11" s="228"/>
      <c r="I11" s="228"/>
      <c r="J11" s="228"/>
      <c r="K11" s="228"/>
      <c r="L11" s="228"/>
      <c r="M11" s="228"/>
      <c r="N11" s="228"/>
      <c r="O11" s="228"/>
      <c r="P11" s="229"/>
      <c r="Q11" s="4"/>
      <c r="R11" s="1"/>
    </row>
    <row r="12" spans="1:18" ht="10.5" customHeight="1">
      <c r="A12" s="16"/>
      <c r="B12" s="227"/>
      <c r="C12" s="228"/>
      <c r="D12" s="228"/>
      <c r="E12" s="228"/>
      <c r="F12" s="228"/>
      <c r="G12" s="228"/>
      <c r="H12" s="228"/>
      <c r="I12" s="228"/>
      <c r="J12" s="228"/>
      <c r="K12" s="228"/>
      <c r="L12" s="228"/>
      <c r="M12" s="228"/>
      <c r="N12" s="228"/>
      <c r="O12" s="228"/>
      <c r="P12" s="229"/>
      <c r="Q12" s="4"/>
      <c r="R12" s="1"/>
    </row>
    <row r="13" spans="1:18" ht="10.5" customHeight="1">
      <c r="A13" s="16"/>
      <c r="B13" s="227"/>
      <c r="C13" s="228"/>
      <c r="D13" s="228"/>
      <c r="E13" s="228"/>
      <c r="F13" s="228"/>
      <c r="G13" s="228"/>
      <c r="H13" s="228"/>
      <c r="I13" s="228"/>
      <c r="J13" s="228"/>
      <c r="K13" s="228"/>
      <c r="L13" s="228"/>
      <c r="M13" s="228"/>
      <c r="N13" s="228"/>
      <c r="O13" s="228"/>
      <c r="P13" s="229"/>
      <c r="Q13" s="4"/>
      <c r="R13" s="1"/>
    </row>
    <row r="14" spans="1:18" ht="10.5" customHeight="1">
      <c r="A14" s="16"/>
      <c r="B14" s="227"/>
      <c r="C14" s="228"/>
      <c r="D14" s="228"/>
      <c r="E14" s="228"/>
      <c r="F14" s="228"/>
      <c r="G14" s="228"/>
      <c r="H14" s="228"/>
      <c r="I14" s="228"/>
      <c r="J14" s="228"/>
      <c r="K14" s="228"/>
      <c r="L14" s="228"/>
      <c r="M14" s="228"/>
      <c r="N14" s="228"/>
      <c r="O14" s="228"/>
      <c r="P14" s="229"/>
      <c r="Q14" s="4"/>
      <c r="R14" s="1"/>
    </row>
    <row r="15" spans="1:18" ht="10.5" customHeight="1">
      <c r="A15" s="16"/>
      <c r="B15" s="227"/>
      <c r="C15" s="228"/>
      <c r="D15" s="228"/>
      <c r="E15" s="228"/>
      <c r="F15" s="228"/>
      <c r="G15" s="228"/>
      <c r="H15" s="228"/>
      <c r="I15" s="228"/>
      <c r="J15" s="228"/>
      <c r="K15" s="228"/>
      <c r="L15" s="228"/>
      <c r="M15" s="228"/>
      <c r="N15" s="228"/>
      <c r="O15" s="228"/>
      <c r="P15" s="229"/>
      <c r="Q15" s="4"/>
      <c r="R15" s="1"/>
    </row>
    <row r="16" spans="1:18" ht="10.5" customHeight="1">
      <c r="A16" s="16"/>
      <c r="B16" s="227"/>
      <c r="C16" s="228"/>
      <c r="D16" s="228"/>
      <c r="E16" s="228"/>
      <c r="F16" s="228"/>
      <c r="G16" s="228"/>
      <c r="H16" s="228"/>
      <c r="I16" s="228"/>
      <c r="J16" s="228"/>
      <c r="K16" s="228"/>
      <c r="L16" s="228"/>
      <c r="M16" s="228"/>
      <c r="N16" s="228"/>
      <c r="O16" s="228"/>
      <c r="P16" s="229"/>
      <c r="Q16" s="4"/>
      <c r="R16" s="1"/>
    </row>
    <row r="17" spans="1:18" ht="10.5" customHeight="1">
      <c r="A17" s="16"/>
      <c r="B17" s="227"/>
      <c r="C17" s="228"/>
      <c r="D17" s="228"/>
      <c r="E17" s="228"/>
      <c r="F17" s="228"/>
      <c r="G17" s="228"/>
      <c r="H17" s="228"/>
      <c r="I17" s="228"/>
      <c r="J17" s="228"/>
      <c r="K17" s="228"/>
      <c r="L17" s="228"/>
      <c r="M17" s="228"/>
      <c r="N17" s="228"/>
      <c r="O17" s="228"/>
      <c r="P17" s="229"/>
      <c r="Q17" s="4"/>
      <c r="R17" s="1"/>
    </row>
    <row r="18" spans="1:18" ht="50.25" customHeight="1">
      <c r="A18" s="16"/>
      <c r="B18" s="227"/>
      <c r="C18" s="228"/>
      <c r="D18" s="228"/>
      <c r="E18" s="228"/>
      <c r="F18" s="228"/>
      <c r="G18" s="228"/>
      <c r="H18" s="228"/>
      <c r="I18" s="228"/>
      <c r="J18" s="228"/>
      <c r="K18" s="228"/>
      <c r="L18" s="228"/>
      <c r="M18" s="228"/>
      <c r="N18" s="228"/>
      <c r="O18" s="228"/>
      <c r="P18" s="229"/>
      <c r="Q18" s="4"/>
      <c r="R18" s="1"/>
    </row>
    <row r="19" spans="1:18" ht="10.5" customHeight="1">
      <c r="A19" s="16"/>
      <c r="B19" s="227"/>
      <c r="C19" s="228"/>
      <c r="D19" s="228"/>
      <c r="E19" s="228"/>
      <c r="F19" s="228"/>
      <c r="G19" s="228"/>
      <c r="H19" s="228"/>
      <c r="I19" s="228"/>
      <c r="J19" s="228"/>
      <c r="K19" s="228"/>
      <c r="L19" s="228"/>
      <c r="M19" s="228"/>
      <c r="N19" s="228"/>
      <c r="O19" s="228"/>
      <c r="P19" s="229"/>
      <c r="Q19" s="4"/>
      <c r="R19" s="1"/>
    </row>
    <row r="20" spans="1:18" ht="10.5" customHeight="1">
      <c r="A20" s="16"/>
      <c r="B20" s="227"/>
      <c r="C20" s="228"/>
      <c r="D20" s="228"/>
      <c r="E20" s="228"/>
      <c r="F20" s="228"/>
      <c r="G20" s="228"/>
      <c r="H20" s="228"/>
      <c r="I20" s="228"/>
      <c r="J20" s="228"/>
      <c r="K20" s="228"/>
      <c r="L20" s="228"/>
      <c r="M20" s="228"/>
      <c r="N20" s="228"/>
      <c r="O20" s="228"/>
      <c r="P20" s="229"/>
      <c r="Q20" s="4"/>
      <c r="R20" s="1"/>
    </row>
    <row r="21" spans="1:18" ht="10.5" customHeight="1">
      <c r="A21" s="16"/>
      <c r="B21" s="227"/>
      <c r="C21" s="228"/>
      <c r="D21" s="228"/>
      <c r="E21" s="228"/>
      <c r="F21" s="228"/>
      <c r="G21" s="228"/>
      <c r="H21" s="228"/>
      <c r="I21" s="228"/>
      <c r="J21" s="228"/>
      <c r="K21" s="228"/>
      <c r="L21" s="228"/>
      <c r="M21" s="228"/>
      <c r="N21" s="228"/>
      <c r="O21" s="228"/>
      <c r="P21" s="229"/>
      <c r="Q21" s="4"/>
      <c r="R21" s="1"/>
    </row>
    <row r="22" spans="1:18" ht="51" customHeight="1">
      <c r="A22" s="16"/>
      <c r="B22" s="227"/>
      <c r="C22" s="228"/>
      <c r="D22" s="228"/>
      <c r="E22" s="228"/>
      <c r="F22" s="228"/>
      <c r="G22" s="228"/>
      <c r="H22" s="228"/>
      <c r="I22" s="228"/>
      <c r="J22" s="228"/>
      <c r="K22" s="228"/>
      <c r="L22" s="228"/>
      <c r="M22" s="228"/>
      <c r="N22" s="228"/>
      <c r="O22" s="228"/>
      <c r="P22" s="229"/>
      <c r="Q22" s="4"/>
      <c r="R22" s="1"/>
    </row>
    <row r="23" spans="1:18" ht="10.5" customHeight="1">
      <c r="A23" s="16"/>
      <c r="B23" s="227"/>
      <c r="C23" s="228"/>
      <c r="D23" s="228"/>
      <c r="E23" s="228"/>
      <c r="F23" s="228"/>
      <c r="G23" s="228"/>
      <c r="H23" s="228"/>
      <c r="I23" s="228"/>
      <c r="J23" s="228"/>
      <c r="K23" s="228"/>
      <c r="L23" s="228"/>
      <c r="M23" s="228"/>
      <c r="N23" s="228"/>
      <c r="O23" s="228"/>
      <c r="P23" s="229"/>
      <c r="Q23" s="4"/>
      <c r="R23" s="1"/>
    </row>
    <row r="24" spans="1:18" ht="10.5" customHeight="1">
      <c r="A24" s="16"/>
      <c r="B24" s="227"/>
      <c r="C24" s="228"/>
      <c r="D24" s="228"/>
      <c r="E24" s="228"/>
      <c r="F24" s="228"/>
      <c r="G24" s="228"/>
      <c r="H24" s="228"/>
      <c r="I24" s="228"/>
      <c r="J24" s="228"/>
      <c r="K24" s="228"/>
      <c r="L24" s="228"/>
      <c r="M24" s="228"/>
      <c r="N24" s="228"/>
      <c r="O24" s="228"/>
      <c r="P24" s="229"/>
      <c r="Q24" s="4"/>
      <c r="R24" s="1"/>
    </row>
    <row r="25" spans="1:18" ht="10.5" customHeight="1">
      <c r="A25" s="16"/>
      <c r="B25" s="227"/>
      <c r="C25" s="228"/>
      <c r="D25" s="228"/>
      <c r="E25" s="228"/>
      <c r="F25" s="228"/>
      <c r="G25" s="228"/>
      <c r="H25" s="228"/>
      <c r="I25" s="228"/>
      <c r="J25" s="228"/>
      <c r="K25" s="228"/>
      <c r="L25" s="228"/>
      <c r="M25" s="228"/>
      <c r="N25" s="228"/>
      <c r="O25" s="228"/>
      <c r="P25" s="229"/>
      <c r="Q25" s="4"/>
      <c r="R25" s="1"/>
    </row>
    <row r="26" spans="1:18" ht="10.5" customHeight="1">
      <c r="A26" s="16"/>
      <c r="B26" s="227"/>
      <c r="C26" s="228"/>
      <c r="D26" s="228"/>
      <c r="E26" s="228"/>
      <c r="F26" s="228"/>
      <c r="G26" s="228"/>
      <c r="H26" s="228"/>
      <c r="I26" s="228"/>
      <c r="J26" s="228"/>
      <c r="K26" s="228"/>
      <c r="L26" s="228"/>
      <c r="M26" s="228"/>
      <c r="N26" s="228"/>
      <c r="O26" s="228"/>
      <c r="P26" s="229"/>
      <c r="Q26" s="4"/>
      <c r="R26" s="1"/>
    </row>
    <row r="27" spans="1:18" ht="12.75" customHeight="1">
      <c r="A27" s="16"/>
      <c r="B27" s="227"/>
      <c r="C27" s="228"/>
      <c r="D27" s="228"/>
      <c r="E27" s="228"/>
      <c r="F27" s="228"/>
      <c r="G27" s="228"/>
      <c r="H27" s="228"/>
      <c r="I27" s="228"/>
      <c r="J27" s="228"/>
      <c r="K27" s="228"/>
      <c r="L27" s="228"/>
      <c r="M27" s="228"/>
      <c r="N27" s="228"/>
      <c r="O27" s="228"/>
      <c r="P27" s="229"/>
      <c r="Q27" s="4"/>
      <c r="R27" s="1"/>
    </row>
    <row r="28" spans="1:18" ht="12.75" customHeight="1">
      <c r="A28" s="16"/>
      <c r="B28" s="227"/>
      <c r="C28" s="228"/>
      <c r="D28" s="228"/>
      <c r="E28" s="228"/>
      <c r="F28" s="228"/>
      <c r="G28" s="228"/>
      <c r="H28" s="228"/>
      <c r="I28" s="228"/>
      <c r="J28" s="228"/>
      <c r="K28" s="228"/>
      <c r="L28" s="228"/>
      <c r="M28" s="228"/>
      <c r="N28" s="228"/>
      <c r="O28" s="228"/>
      <c r="P28" s="229"/>
      <c r="Q28" s="4"/>
      <c r="R28" s="1"/>
    </row>
    <row r="29" spans="1:18" ht="12.75" customHeight="1">
      <c r="A29" s="16"/>
      <c r="B29" s="227"/>
      <c r="C29" s="228"/>
      <c r="D29" s="228"/>
      <c r="E29" s="228"/>
      <c r="F29" s="228"/>
      <c r="G29" s="228"/>
      <c r="H29" s="228"/>
      <c r="I29" s="228"/>
      <c r="J29" s="228"/>
      <c r="K29" s="228"/>
      <c r="L29" s="228"/>
      <c r="M29" s="228"/>
      <c r="N29" s="228"/>
      <c r="O29" s="228"/>
      <c r="P29" s="229"/>
      <c r="Q29" s="4"/>
      <c r="R29" s="1"/>
    </row>
    <row r="30" spans="1:18" ht="12.75" customHeight="1">
      <c r="A30" s="16"/>
      <c r="B30" s="227"/>
      <c r="C30" s="228"/>
      <c r="D30" s="228"/>
      <c r="E30" s="228"/>
      <c r="F30" s="228"/>
      <c r="G30" s="228"/>
      <c r="H30" s="228"/>
      <c r="I30" s="228"/>
      <c r="J30" s="228"/>
      <c r="K30" s="228"/>
      <c r="L30" s="228"/>
      <c r="M30" s="228"/>
      <c r="N30" s="228"/>
      <c r="O30" s="228"/>
      <c r="P30" s="229"/>
      <c r="Q30" s="4"/>
      <c r="R30" s="1"/>
    </row>
    <row r="31" spans="1:18" ht="12.75" customHeight="1">
      <c r="A31" s="16"/>
      <c r="B31" s="227"/>
      <c r="C31" s="228"/>
      <c r="D31" s="228"/>
      <c r="E31" s="228"/>
      <c r="F31" s="228"/>
      <c r="G31" s="228"/>
      <c r="H31" s="228"/>
      <c r="I31" s="228"/>
      <c r="J31" s="228"/>
      <c r="K31" s="228"/>
      <c r="L31" s="228"/>
      <c r="M31" s="228"/>
      <c r="N31" s="228"/>
      <c r="O31" s="228"/>
      <c r="P31" s="229"/>
      <c r="Q31" s="4"/>
      <c r="R31" s="1"/>
    </row>
    <row r="32" spans="1:18" ht="12.75" customHeight="1">
      <c r="A32" s="16"/>
      <c r="B32" s="227"/>
      <c r="C32" s="228"/>
      <c r="D32" s="228"/>
      <c r="E32" s="228"/>
      <c r="F32" s="228"/>
      <c r="G32" s="228"/>
      <c r="H32" s="228"/>
      <c r="I32" s="228"/>
      <c r="J32" s="228"/>
      <c r="K32" s="228"/>
      <c r="L32" s="228"/>
      <c r="M32" s="228"/>
      <c r="N32" s="228"/>
      <c r="O32" s="228"/>
      <c r="P32" s="229"/>
      <c r="Q32" s="4"/>
      <c r="R32" s="1"/>
    </row>
    <row r="33" spans="1:18" ht="13.5" customHeight="1" thickBot="1">
      <c r="A33" s="16"/>
      <c r="B33" s="230"/>
      <c r="C33" s="231"/>
      <c r="D33" s="231"/>
      <c r="E33" s="231"/>
      <c r="F33" s="231"/>
      <c r="G33" s="231"/>
      <c r="H33" s="231"/>
      <c r="I33" s="231"/>
      <c r="J33" s="231"/>
      <c r="K33" s="231"/>
      <c r="L33" s="231"/>
      <c r="M33" s="231"/>
      <c r="N33" s="231"/>
      <c r="O33" s="231"/>
      <c r="P33" s="232"/>
      <c r="Q33" s="4"/>
      <c r="R33" s="1"/>
    </row>
  </sheetData>
  <mergeCells count="1">
    <mergeCell ref="B2:P33"/>
  </mergeCells>
  <printOptions horizontalCentered="1"/>
  <pageMargins left="0.2362204724409449" right="0.2362204724409449" top="0.55" bottom="0.44" header="0.15748031496062992" footer="0.15748031496062992"/>
  <pageSetup fitToHeight="23" fitToWidth="1" horizontalDpi="600" verticalDpi="600" orientation="landscape" paperSize="8" r:id="rId2"/>
  <headerFooter alignWithMargins="0">
    <oddHeader>&amp;R&amp;F
&amp;D
&amp;T
 Page &amp;P of &amp;N</oddHeader>
  </headerFooter>
  <drawing r:id="rId1"/>
</worksheet>
</file>

<file path=xl/worksheets/sheet2.xml><?xml version="1.0" encoding="utf-8"?>
<worksheet xmlns="http://schemas.openxmlformats.org/spreadsheetml/2006/main" xmlns:r="http://schemas.openxmlformats.org/officeDocument/2006/relationships">
  <sheetPr codeName="Sheet1">
    <tabColor indexed="11"/>
    <pageSetUpPr fitToPage="1"/>
  </sheetPr>
  <dimension ref="A1:O7"/>
  <sheetViews>
    <sheetView showGridLines="0" view="pageBreakPreview" zoomScale="60" zoomScaleNormal="75" workbookViewId="0" topLeftCell="A1">
      <selection activeCell="V6" sqref="V6"/>
    </sheetView>
  </sheetViews>
  <sheetFormatPr defaultColWidth="9.140625" defaultRowHeight="12.75"/>
  <cols>
    <col min="12" max="12" width="9.28125" style="0" customWidth="1"/>
    <col min="15" max="15" width="10.7109375" style="0" customWidth="1"/>
    <col min="16" max="16" width="2.421875" style="0" customWidth="1"/>
  </cols>
  <sheetData>
    <row r="1" spans="1:15" ht="12.75">
      <c r="A1" s="233" t="s">
        <v>39</v>
      </c>
      <c r="B1" s="233"/>
      <c r="C1" s="233"/>
      <c r="D1" s="233"/>
      <c r="E1" s="233"/>
      <c r="F1" s="233"/>
      <c r="G1" s="233"/>
      <c r="H1" s="233"/>
      <c r="I1" s="233"/>
      <c r="J1" s="233"/>
      <c r="K1" s="233"/>
      <c r="L1" s="233"/>
      <c r="M1" s="233"/>
      <c r="N1" s="233"/>
      <c r="O1" s="233"/>
    </row>
    <row r="2" spans="1:15" ht="12.75">
      <c r="A2" s="233"/>
      <c r="B2" s="233"/>
      <c r="C2" s="233"/>
      <c r="D2" s="233"/>
      <c r="E2" s="233"/>
      <c r="F2" s="233"/>
      <c r="G2" s="233"/>
      <c r="H2" s="233"/>
      <c r="I2" s="233"/>
      <c r="J2" s="233"/>
      <c r="K2" s="233"/>
      <c r="L2" s="233"/>
      <c r="M2" s="233"/>
      <c r="N2" s="233"/>
      <c r="O2" s="233"/>
    </row>
    <row r="3" spans="1:15" ht="30" customHeight="1">
      <c r="A3" s="6"/>
      <c r="B3" s="7"/>
      <c r="C3" s="234"/>
      <c r="D3" s="234"/>
      <c r="E3" s="234"/>
      <c r="F3" s="234"/>
      <c r="G3" s="234"/>
      <c r="H3" s="234"/>
      <c r="I3" s="17"/>
      <c r="J3" s="9"/>
      <c r="K3" s="9"/>
      <c r="L3" s="7"/>
      <c r="M3" s="10"/>
      <c r="N3" s="11"/>
      <c r="O3" s="8"/>
    </row>
    <row r="4" spans="1:15" ht="30" customHeight="1">
      <c r="A4" s="1"/>
      <c r="B4" s="1"/>
      <c r="C4" s="1"/>
      <c r="D4" s="1"/>
      <c r="E4" s="1"/>
      <c r="F4" s="1"/>
      <c r="G4" s="1"/>
      <c r="H4" s="1"/>
      <c r="I4" s="1"/>
      <c r="J4" s="1"/>
      <c r="K4" s="1"/>
      <c r="L4" s="1"/>
      <c r="M4" s="1"/>
      <c r="N4" s="1"/>
      <c r="O4" s="1"/>
    </row>
    <row r="5" spans="1:15" ht="30" customHeight="1">
      <c r="A5" s="1"/>
      <c r="B5" s="1"/>
      <c r="C5" s="1"/>
      <c r="D5" s="1"/>
      <c r="E5" s="1"/>
      <c r="F5" s="1"/>
      <c r="G5" s="1"/>
      <c r="H5" s="1"/>
      <c r="I5" s="1"/>
      <c r="J5" s="1"/>
      <c r="K5" s="1"/>
      <c r="L5" s="1"/>
      <c r="M5" s="1"/>
      <c r="N5" s="1"/>
      <c r="O5" s="1"/>
    </row>
    <row r="6" spans="1:15" ht="22.5" customHeight="1">
      <c r="A6" s="1"/>
      <c r="B6" s="1"/>
      <c r="C6" s="1"/>
      <c r="D6" s="1"/>
      <c r="E6" s="1"/>
      <c r="F6" s="1"/>
      <c r="G6" s="1"/>
      <c r="H6" s="1"/>
      <c r="I6" s="1"/>
      <c r="J6" s="1"/>
      <c r="K6" s="1"/>
      <c r="L6" s="1"/>
      <c r="M6" s="1"/>
      <c r="N6" s="1"/>
      <c r="O6" s="1"/>
    </row>
    <row r="7" spans="1:15" ht="12.75" customHeight="1">
      <c r="A7" s="3"/>
      <c r="B7" s="1"/>
      <c r="C7" s="1"/>
      <c r="D7" s="1"/>
      <c r="E7" s="1"/>
      <c r="F7" s="1"/>
      <c r="G7" s="1"/>
      <c r="H7" s="1"/>
      <c r="I7" s="1"/>
      <c r="J7" s="1"/>
      <c r="K7" s="1"/>
      <c r="L7" s="1"/>
      <c r="M7" s="1"/>
      <c r="N7" s="1"/>
      <c r="O7" s="1"/>
    </row>
  </sheetData>
  <mergeCells count="2">
    <mergeCell ref="A1:O2"/>
    <mergeCell ref="C3:H3"/>
  </mergeCells>
  <printOptions horizontalCentered="1"/>
  <pageMargins left="0.44" right="0.41" top="0.4330708661417323" bottom="0.4330708661417323" header="0.31496062992125984" footer="0.2755905511811024"/>
  <pageSetup fitToHeight="2" fitToWidth="1" horizontalDpi="600" verticalDpi="600" orientation="portrait" paperSize="9" scale="67" r:id="rId2"/>
  <rowBreaks count="1" manualBreakCount="1">
    <brk id="86" max="15" man="1"/>
  </rowBreaks>
  <drawing r:id="rId1"/>
</worksheet>
</file>

<file path=xl/worksheets/sheet3.xml><?xml version="1.0" encoding="utf-8"?>
<worksheet xmlns="http://schemas.openxmlformats.org/spreadsheetml/2006/main" xmlns:r="http://schemas.openxmlformats.org/officeDocument/2006/relationships">
  <sheetPr codeName="Sheet3">
    <tabColor indexed="10"/>
  </sheetPr>
  <dimension ref="A1:R170"/>
  <sheetViews>
    <sheetView showGridLines="0" zoomScale="75" zoomScaleNormal="75" zoomScaleSheetLayoutView="75" workbookViewId="0" topLeftCell="A1">
      <selection activeCell="R1" sqref="R1"/>
    </sheetView>
  </sheetViews>
  <sheetFormatPr defaultColWidth="9.140625" defaultRowHeight="12.75"/>
  <cols>
    <col min="1" max="1" width="2.28125" style="0" customWidth="1"/>
    <col min="2" max="16" width="9.8515625" style="0" customWidth="1"/>
    <col min="17" max="17" width="2.28125" style="0" customWidth="1"/>
    <col min="18" max="18" width="25.421875" style="0" customWidth="1"/>
    <col min="21" max="21" width="10.140625" style="0" customWidth="1"/>
    <col min="23" max="23" width="3.00390625" style="0" customWidth="1"/>
    <col min="27" max="27" width="36.28125" style="0" customWidth="1"/>
    <col min="29" max="29" width="3.28125" style="0" customWidth="1"/>
    <col min="30" max="30" width="2.28125" style="0" customWidth="1"/>
    <col min="31" max="31" width="3.28125" style="0" customWidth="1"/>
  </cols>
  <sheetData>
    <row r="1" spans="1:18" ht="27.75" customHeight="1">
      <c r="A1" s="2"/>
      <c r="B1" s="238" t="s">
        <v>10</v>
      </c>
      <c r="C1" s="239"/>
      <c r="D1" s="239"/>
      <c r="E1" s="239"/>
      <c r="F1" s="239"/>
      <c r="G1" s="239"/>
      <c r="H1" s="239"/>
      <c r="I1" s="239"/>
      <c r="J1" s="239"/>
      <c r="K1" s="239"/>
      <c r="L1" s="239"/>
      <c r="M1" s="239"/>
      <c r="N1" s="239"/>
      <c r="O1" s="239"/>
      <c r="P1" s="240"/>
      <c r="Q1" s="1"/>
      <c r="R1" s="1"/>
    </row>
    <row r="2" spans="1:18" ht="15.75">
      <c r="A2" s="1"/>
      <c r="B2" s="20"/>
      <c r="C2" s="1"/>
      <c r="D2" s="1"/>
      <c r="E2" s="1"/>
      <c r="F2" s="12"/>
      <c r="G2" s="1"/>
      <c r="H2" s="14"/>
      <c r="I2" s="1"/>
      <c r="J2" s="1"/>
      <c r="K2" s="1"/>
      <c r="L2" s="1"/>
      <c r="M2" s="1"/>
      <c r="N2" s="1"/>
      <c r="O2" s="1"/>
      <c r="P2" s="1"/>
      <c r="Q2" s="1"/>
      <c r="R2" s="1"/>
    </row>
    <row r="3" spans="1:18" ht="26.25" customHeight="1">
      <c r="A3" s="1"/>
      <c r="B3" s="20"/>
      <c r="C3" s="1"/>
      <c r="D3" s="1"/>
      <c r="E3" s="1"/>
      <c r="F3" s="1"/>
      <c r="G3" s="1"/>
      <c r="H3" s="14"/>
      <c r="I3" s="13"/>
      <c r="J3" s="1"/>
      <c r="K3" s="1"/>
      <c r="L3" s="1"/>
      <c r="M3" s="1"/>
      <c r="N3" s="1"/>
      <c r="O3" s="1"/>
      <c r="P3" s="1"/>
      <c r="Q3" s="1"/>
      <c r="R3" s="1"/>
    </row>
    <row r="4" spans="1:18" ht="12.75">
      <c r="A4" s="1"/>
      <c r="B4" s="21"/>
      <c r="C4" s="1"/>
      <c r="D4" s="1"/>
      <c r="E4" s="1"/>
      <c r="F4" s="1"/>
      <c r="G4" s="1"/>
      <c r="H4" s="1"/>
      <c r="I4" s="1"/>
      <c r="J4" s="1"/>
      <c r="K4" s="1"/>
      <c r="L4" s="1"/>
      <c r="M4" s="1"/>
      <c r="N4" s="1"/>
      <c r="O4" s="1"/>
      <c r="P4" s="1"/>
      <c r="Q4" s="1"/>
      <c r="R4" s="1"/>
    </row>
    <row r="5" spans="1:18" ht="12.75">
      <c r="A5" s="1"/>
      <c r="B5" s="1"/>
      <c r="C5" s="1"/>
      <c r="D5" s="1"/>
      <c r="E5" s="1"/>
      <c r="F5" s="1"/>
      <c r="G5" s="1"/>
      <c r="H5" s="1"/>
      <c r="I5" s="1"/>
      <c r="J5" s="1"/>
      <c r="K5" s="1"/>
      <c r="L5" s="1"/>
      <c r="M5" s="1"/>
      <c r="N5" s="1"/>
      <c r="O5" s="1"/>
      <c r="P5" s="1"/>
      <c r="Q5" s="1"/>
      <c r="R5" s="1"/>
    </row>
    <row r="6" spans="1:18" ht="12.75">
      <c r="A6" s="1"/>
      <c r="B6" s="1"/>
      <c r="C6" s="1"/>
      <c r="D6" s="1"/>
      <c r="E6" s="1"/>
      <c r="F6" s="1"/>
      <c r="G6" s="1"/>
      <c r="H6" s="1"/>
      <c r="I6" s="1"/>
      <c r="J6" s="1"/>
      <c r="K6" s="1"/>
      <c r="L6" s="1"/>
      <c r="M6" s="1"/>
      <c r="N6" s="1"/>
      <c r="O6" s="1"/>
      <c r="P6" s="1"/>
      <c r="Q6" s="1"/>
      <c r="R6" s="1"/>
    </row>
    <row r="7" spans="1:18" ht="12.75">
      <c r="A7" s="1"/>
      <c r="B7" s="1"/>
      <c r="C7" s="1"/>
      <c r="D7" s="1"/>
      <c r="E7" s="1"/>
      <c r="F7" s="1"/>
      <c r="G7" s="1"/>
      <c r="H7" s="1"/>
      <c r="I7" s="13"/>
      <c r="J7" s="1"/>
      <c r="K7" s="1"/>
      <c r="L7" s="1"/>
      <c r="M7" s="1"/>
      <c r="N7" s="1"/>
      <c r="O7" s="1"/>
      <c r="P7" s="1"/>
      <c r="Q7" s="1"/>
      <c r="R7" s="1"/>
    </row>
    <row r="8" spans="1:18" ht="12.75">
      <c r="A8" s="1"/>
      <c r="B8" s="1"/>
      <c r="C8" s="1"/>
      <c r="D8" s="1"/>
      <c r="E8" s="1"/>
      <c r="F8" s="1"/>
      <c r="G8" s="1"/>
      <c r="H8" s="1"/>
      <c r="I8" s="1"/>
      <c r="J8" s="1"/>
      <c r="K8" s="1"/>
      <c r="L8" s="1"/>
      <c r="M8" s="1"/>
      <c r="N8" s="1"/>
      <c r="O8" s="1"/>
      <c r="P8" s="1"/>
      <c r="Q8" s="1"/>
      <c r="R8" s="1"/>
    </row>
    <row r="9" spans="1:18" ht="12.75">
      <c r="A9" s="1"/>
      <c r="B9" s="1"/>
      <c r="C9" s="1"/>
      <c r="D9" s="1"/>
      <c r="E9" s="1"/>
      <c r="F9" s="1"/>
      <c r="G9" s="1"/>
      <c r="H9" s="1"/>
      <c r="I9" s="13"/>
      <c r="J9" s="1"/>
      <c r="K9" s="1"/>
      <c r="L9" s="1"/>
      <c r="M9" s="1"/>
      <c r="N9" s="1"/>
      <c r="O9" s="1"/>
      <c r="P9" s="1"/>
      <c r="Q9" s="1"/>
      <c r="R9" s="1"/>
    </row>
    <row r="10" spans="1:18" ht="12.75">
      <c r="A10" s="1"/>
      <c r="B10" s="1"/>
      <c r="C10" s="1"/>
      <c r="D10" s="1"/>
      <c r="E10" s="1"/>
      <c r="F10" s="1"/>
      <c r="G10" s="1"/>
      <c r="H10" s="1"/>
      <c r="I10" s="1"/>
      <c r="J10" s="1"/>
      <c r="K10" s="1"/>
      <c r="L10" s="1"/>
      <c r="M10" s="1"/>
      <c r="N10" s="1"/>
      <c r="O10" s="1"/>
      <c r="P10" s="1"/>
      <c r="Q10" s="1"/>
      <c r="R10" s="1"/>
    </row>
    <row r="11" spans="1:18" ht="12.75">
      <c r="A11" s="1"/>
      <c r="B11" s="1"/>
      <c r="C11" s="1"/>
      <c r="D11" s="1"/>
      <c r="E11" s="1"/>
      <c r="F11" s="1"/>
      <c r="G11" s="1"/>
      <c r="H11" s="1"/>
      <c r="I11" s="1"/>
      <c r="J11" s="1"/>
      <c r="K11" s="1"/>
      <c r="L11" s="1"/>
      <c r="M11" s="1"/>
      <c r="N11" s="1"/>
      <c r="O11" s="1"/>
      <c r="P11" s="1"/>
      <c r="Q11" s="1"/>
      <c r="R11" s="1"/>
    </row>
    <row r="12" spans="1:18" ht="12.75">
      <c r="A12" s="4"/>
      <c r="B12" s="1"/>
      <c r="C12" s="1"/>
      <c r="D12" s="1"/>
      <c r="E12" s="1"/>
      <c r="F12" s="1"/>
      <c r="G12" s="1"/>
      <c r="H12" s="1"/>
      <c r="I12" s="1"/>
      <c r="J12" s="1"/>
      <c r="K12" s="1"/>
      <c r="L12" s="1"/>
      <c r="M12" s="1"/>
      <c r="N12" s="1"/>
      <c r="O12" s="1"/>
      <c r="P12" s="1"/>
      <c r="Q12" s="4"/>
      <c r="R12" s="1"/>
    </row>
    <row r="13" spans="1:18" ht="12.75">
      <c r="A13" s="4"/>
      <c r="B13" s="1"/>
      <c r="C13" s="1"/>
      <c r="D13" s="1"/>
      <c r="E13" s="1"/>
      <c r="F13" s="1"/>
      <c r="G13" s="1"/>
      <c r="H13" s="1"/>
      <c r="I13" s="1"/>
      <c r="J13" s="1"/>
      <c r="K13" s="1"/>
      <c r="L13" s="1"/>
      <c r="M13" s="1"/>
      <c r="N13" s="1"/>
      <c r="O13" s="1"/>
      <c r="P13" s="1"/>
      <c r="Q13" s="4"/>
      <c r="R13" s="1"/>
    </row>
    <row r="14" spans="1:18" ht="12.75">
      <c r="A14" s="4"/>
      <c r="B14" s="1"/>
      <c r="C14" s="1"/>
      <c r="D14" s="1"/>
      <c r="E14" s="1"/>
      <c r="F14" s="1"/>
      <c r="G14" s="1"/>
      <c r="H14" s="1"/>
      <c r="I14" s="1"/>
      <c r="J14" s="1"/>
      <c r="K14" s="1"/>
      <c r="L14" s="1"/>
      <c r="M14" s="1"/>
      <c r="N14" s="1"/>
      <c r="O14" s="1"/>
      <c r="P14" s="1"/>
      <c r="Q14" s="4"/>
      <c r="R14" s="1"/>
    </row>
    <row r="15" spans="1:18" ht="12.75">
      <c r="A15" s="4"/>
      <c r="B15" s="1"/>
      <c r="C15" s="1"/>
      <c r="D15" s="1"/>
      <c r="E15" s="1"/>
      <c r="F15" s="1"/>
      <c r="G15" s="1"/>
      <c r="H15" s="1"/>
      <c r="I15" s="1"/>
      <c r="J15" s="1"/>
      <c r="K15" s="1"/>
      <c r="L15" s="1"/>
      <c r="M15" s="1"/>
      <c r="N15" s="1"/>
      <c r="O15" s="1"/>
      <c r="P15" s="1"/>
      <c r="Q15" s="4"/>
      <c r="R15" s="1"/>
    </row>
    <row r="16" spans="1:18" ht="12.75">
      <c r="A16" s="4"/>
      <c r="B16" s="1"/>
      <c r="C16" s="1"/>
      <c r="D16" s="1"/>
      <c r="E16" s="1"/>
      <c r="F16" s="1"/>
      <c r="G16" s="1"/>
      <c r="H16" s="1"/>
      <c r="I16" s="1"/>
      <c r="J16" s="1"/>
      <c r="K16" s="1"/>
      <c r="L16" s="1"/>
      <c r="M16" s="1"/>
      <c r="N16" s="1"/>
      <c r="O16" s="1"/>
      <c r="P16" s="1"/>
      <c r="Q16" s="4"/>
      <c r="R16" s="1"/>
    </row>
    <row r="17" spans="1:18" ht="12.75">
      <c r="A17" s="4"/>
      <c r="B17" s="1"/>
      <c r="C17" s="1"/>
      <c r="D17" s="1"/>
      <c r="E17" s="1"/>
      <c r="F17" s="1"/>
      <c r="G17" s="1"/>
      <c r="H17" s="1"/>
      <c r="I17" s="1"/>
      <c r="J17" s="1"/>
      <c r="K17" s="1"/>
      <c r="L17" s="1"/>
      <c r="M17" s="1"/>
      <c r="N17" s="1"/>
      <c r="O17" s="1"/>
      <c r="P17" s="1"/>
      <c r="Q17" s="4"/>
      <c r="R17" s="1"/>
    </row>
    <row r="18" spans="1:18" ht="12.75">
      <c r="A18" s="4"/>
      <c r="B18" s="1"/>
      <c r="C18" s="1"/>
      <c r="D18" s="1"/>
      <c r="E18" s="1"/>
      <c r="F18" s="1"/>
      <c r="G18" s="1"/>
      <c r="H18" s="1"/>
      <c r="I18" s="1"/>
      <c r="J18" s="1"/>
      <c r="K18" s="1"/>
      <c r="L18" s="1"/>
      <c r="M18" s="1"/>
      <c r="N18" s="1"/>
      <c r="O18" s="1"/>
      <c r="P18" s="1"/>
      <c r="Q18" s="4"/>
      <c r="R18" s="1"/>
    </row>
    <row r="19" spans="1:18" ht="12.75">
      <c r="A19" s="4"/>
      <c r="B19" s="1"/>
      <c r="C19" s="1"/>
      <c r="D19" s="1"/>
      <c r="E19" s="1"/>
      <c r="F19" s="1"/>
      <c r="G19" s="1"/>
      <c r="H19" s="1"/>
      <c r="I19" s="1"/>
      <c r="J19" s="1"/>
      <c r="K19" s="1"/>
      <c r="L19" s="1"/>
      <c r="M19" s="1"/>
      <c r="N19" s="1"/>
      <c r="O19" s="1"/>
      <c r="P19" s="1"/>
      <c r="Q19" s="4"/>
      <c r="R19" s="1"/>
    </row>
    <row r="20" spans="1:18" ht="12.75">
      <c r="A20" s="4"/>
      <c r="B20" s="1"/>
      <c r="C20" s="18"/>
      <c r="D20" s="1"/>
      <c r="E20" s="1"/>
      <c r="F20" s="1"/>
      <c r="G20" s="1"/>
      <c r="H20" s="1"/>
      <c r="I20" s="1"/>
      <c r="J20" s="1"/>
      <c r="K20" s="1"/>
      <c r="L20" s="1"/>
      <c r="M20" s="1"/>
      <c r="N20" s="1"/>
      <c r="O20" s="1"/>
      <c r="P20" s="1"/>
      <c r="Q20" s="4"/>
      <c r="R20" s="1"/>
    </row>
    <row r="21" spans="1:18" ht="12.75">
      <c r="A21" s="4"/>
      <c r="B21" s="1"/>
      <c r="C21" s="1"/>
      <c r="D21" s="1"/>
      <c r="E21" s="1"/>
      <c r="F21" s="1"/>
      <c r="G21" s="1"/>
      <c r="H21" s="1"/>
      <c r="I21" s="1"/>
      <c r="J21" s="1"/>
      <c r="K21" s="1"/>
      <c r="L21" s="1"/>
      <c r="M21" s="1"/>
      <c r="N21" s="1"/>
      <c r="O21" s="1"/>
      <c r="P21" s="1"/>
      <c r="Q21" s="4"/>
      <c r="R21" s="1"/>
    </row>
    <row r="22" spans="1:18" ht="12.75">
      <c r="A22" s="4"/>
      <c r="B22" s="1"/>
      <c r="C22" s="1"/>
      <c r="D22" s="1"/>
      <c r="E22" s="1"/>
      <c r="F22" s="1"/>
      <c r="G22" s="1"/>
      <c r="H22" s="1"/>
      <c r="I22" s="1"/>
      <c r="J22" s="1"/>
      <c r="K22" s="1"/>
      <c r="L22" s="1"/>
      <c r="M22" s="1"/>
      <c r="N22" s="1"/>
      <c r="O22" s="1"/>
      <c r="P22" s="1"/>
      <c r="Q22" s="4"/>
      <c r="R22" s="1"/>
    </row>
    <row r="23" spans="1:18" ht="12.75">
      <c r="A23" s="4"/>
      <c r="B23" s="1"/>
      <c r="C23" s="1"/>
      <c r="D23" s="1"/>
      <c r="E23" s="1"/>
      <c r="F23" s="1"/>
      <c r="G23" s="1"/>
      <c r="H23" s="1"/>
      <c r="I23" s="1"/>
      <c r="J23" s="1"/>
      <c r="K23" s="1"/>
      <c r="L23" s="1"/>
      <c r="M23" s="1"/>
      <c r="N23" s="1"/>
      <c r="O23" s="1"/>
      <c r="P23" s="1"/>
      <c r="Q23" s="4"/>
      <c r="R23" s="1"/>
    </row>
    <row r="24" spans="1:18" ht="12.75">
      <c r="A24" s="4"/>
      <c r="B24" s="1"/>
      <c r="C24" s="1"/>
      <c r="D24" s="1"/>
      <c r="E24" s="1"/>
      <c r="F24" s="1"/>
      <c r="G24" s="1"/>
      <c r="H24" s="1"/>
      <c r="I24" s="1"/>
      <c r="J24" s="1"/>
      <c r="K24" s="1"/>
      <c r="L24" s="1"/>
      <c r="M24" s="1"/>
      <c r="N24" s="1"/>
      <c r="O24" s="1"/>
      <c r="P24" s="1"/>
      <c r="Q24" s="4"/>
      <c r="R24" s="1"/>
    </row>
    <row r="25" spans="1:18" ht="12.75">
      <c r="A25" s="4"/>
      <c r="B25" s="1"/>
      <c r="C25" s="1"/>
      <c r="D25" s="1"/>
      <c r="E25" s="1"/>
      <c r="F25" s="1"/>
      <c r="G25" s="1"/>
      <c r="H25" s="1"/>
      <c r="I25" s="1"/>
      <c r="J25" s="1"/>
      <c r="K25" s="1"/>
      <c r="L25" s="1"/>
      <c r="M25" s="1"/>
      <c r="N25" s="1"/>
      <c r="O25" s="1"/>
      <c r="P25" s="1"/>
      <c r="Q25" s="4"/>
      <c r="R25" s="1"/>
    </row>
    <row r="26" spans="1:18" ht="12.75">
      <c r="A26" s="4"/>
      <c r="B26" s="1"/>
      <c r="C26" s="1"/>
      <c r="D26" s="1"/>
      <c r="E26" s="1"/>
      <c r="F26" s="1"/>
      <c r="G26" s="1"/>
      <c r="H26" s="1"/>
      <c r="I26" s="1"/>
      <c r="J26" s="1"/>
      <c r="K26" s="1"/>
      <c r="L26" s="1"/>
      <c r="M26" s="1"/>
      <c r="N26" s="1"/>
      <c r="O26" s="1"/>
      <c r="P26" s="1"/>
      <c r="Q26" s="4"/>
      <c r="R26" s="1"/>
    </row>
    <row r="27" spans="1:18" ht="12.75">
      <c r="A27" s="4"/>
      <c r="B27" s="1"/>
      <c r="C27" s="1"/>
      <c r="D27" s="1"/>
      <c r="E27" s="1"/>
      <c r="F27" s="1"/>
      <c r="G27" s="1"/>
      <c r="H27" s="1"/>
      <c r="I27" s="1"/>
      <c r="J27" s="1"/>
      <c r="K27" s="1"/>
      <c r="L27" s="1"/>
      <c r="M27" s="1"/>
      <c r="N27" s="1"/>
      <c r="O27" s="1"/>
      <c r="P27" s="1"/>
      <c r="Q27" s="4"/>
      <c r="R27" s="1"/>
    </row>
    <row r="28" spans="1:18" ht="12.75">
      <c r="A28" s="4"/>
      <c r="B28" s="1"/>
      <c r="C28" s="1"/>
      <c r="D28" s="1"/>
      <c r="E28" s="1"/>
      <c r="F28" s="1"/>
      <c r="G28" s="1"/>
      <c r="H28" s="1"/>
      <c r="I28" s="1"/>
      <c r="J28" s="1"/>
      <c r="K28" s="1"/>
      <c r="L28" s="1"/>
      <c r="M28" s="1"/>
      <c r="N28" s="1"/>
      <c r="O28" s="1"/>
      <c r="P28" s="1"/>
      <c r="Q28" s="4"/>
      <c r="R28" s="1"/>
    </row>
    <row r="29" spans="1:18" ht="12.75">
      <c r="A29" s="4"/>
      <c r="B29" s="1"/>
      <c r="C29" s="1"/>
      <c r="D29" s="1"/>
      <c r="E29" s="1"/>
      <c r="F29" s="1"/>
      <c r="G29" s="1"/>
      <c r="H29" s="1"/>
      <c r="I29" s="1"/>
      <c r="J29" s="1"/>
      <c r="K29" s="1"/>
      <c r="L29" s="1"/>
      <c r="M29" s="1"/>
      <c r="N29" s="1"/>
      <c r="O29" s="1"/>
      <c r="P29" s="1"/>
      <c r="Q29" s="4"/>
      <c r="R29" s="1"/>
    </row>
    <row r="30" spans="1:18" ht="12.75">
      <c r="A30" s="4"/>
      <c r="B30" s="1"/>
      <c r="C30" s="1"/>
      <c r="D30" s="1"/>
      <c r="E30" s="1"/>
      <c r="F30" s="1"/>
      <c r="G30" s="1"/>
      <c r="H30" s="1"/>
      <c r="I30" s="1"/>
      <c r="J30" s="1"/>
      <c r="K30" s="1"/>
      <c r="L30" s="1"/>
      <c r="M30" s="1"/>
      <c r="N30" s="1"/>
      <c r="O30" s="1"/>
      <c r="P30" s="1"/>
      <c r="Q30" s="4"/>
      <c r="R30" s="1"/>
    </row>
    <row r="31" spans="1:18" ht="12.75">
      <c r="A31" s="4"/>
      <c r="B31" s="1"/>
      <c r="C31" s="1"/>
      <c r="D31" s="1"/>
      <c r="E31" s="1"/>
      <c r="F31" s="1"/>
      <c r="G31" s="1"/>
      <c r="H31" s="1"/>
      <c r="I31" s="1"/>
      <c r="J31" s="1"/>
      <c r="K31" s="1"/>
      <c r="L31" s="1"/>
      <c r="M31" s="1"/>
      <c r="N31" s="1"/>
      <c r="O31" s="1"/>
      <c r="P31" s="1"/>
      <c r="Q31" s="4"/>
      <c r="R31" s="1"/>
    </row>
    <row r="32" spans="1:18" ht="12.75">
      <c r="A32" s="4"/>
      <c r="B32" s="1"/>
      <c r="C32" s="1"/>
      <c r="D32" s="1"/>
      <c r="E32" s="1"/>
      <c r="F32" s="1"/>
      <c r="G32" s="1"/>
      <c r="H32" s="1"/>
      <c r="I32" s="1"/>
      <c r="J32" s="1"/>
      <c r="K32" s="1"/>
      <c r="L32" s="1"/>
      <c r="M32" s="1"/>
      <c r="N32" s="1"/>
      <c r="O32" s="1"/>
      <c r="P32" s="1"/>
      <c r="Q32" s="4"/>
      <c r="R32" s="1"/>
    </row>
    <row r="33" spans="1:18" ht="12.75">
      <c r="A33" s="4"/>
      <c r="B33" s="1"/>
      <c r="C33" s="1"/>
      <c r="D33" s="1"/>
      <c r="E33" s="1"/>
      <c r="F33" s="1"/>
      <c r="G33" s="1"/>
      <c r="H33" s="1"/>
      <c r="I33" s="1"/>
      <c r="J33" s="1"/>
      <c r="K33" s="1"/>
      <c r="L33" s="1"/>
      <c r="M33" s="1"/>
      <c r="N33" s="1"/>
      <c r="O33" s="1"/>
      <c r="P33" s="1"/>
      <c r="Q33" s="4"/>
      <c r="R33" s="1"/>
    </row>
    <row r="34" spans="1:18" ht="12.75">
      <c r="A34" s="4"/>
      <c r="B34" s="1"/>
      <c r="C34" s="1"/>
      <c r="D34" s="1"/>
      <c r="E34" s="1"/>
      <c r="F34" s="1"/>
      <c r="G34" s="1"/>
      <c r="H34" s="1"/>
      <c r="I34" s="1"/>
      <c r="J34" s="1"/>
      <c r="K34" s="1"/>
      <c r="L34" s="1"/>
      <c r="M34" s="1"/>
      <c r="N34" s="1"/>
      <c r="O34" s="1"/>
      <c r="P34" s="1"/>
      <c r="Q34" s="4"/>
      <c r="R34" s="1"/>
    </row>
    <row r="35" spans="1:18" ht="12.75">
      <c r="A35" s="4"/>
      <c r="B35" s="1"/>
      <c r="C35" s="1"/>
      <c r="D35" s="1"/>
      <c r="E35" s="1"/>
      <c r="F35" s="1"/>
      <c r="G35" s="1"/>
      <c r="H35" s="1"/>
      <c r="I35" s="1"/>
      <c r="J35" s="1"/>
      <c r="K35" s="1"/>
      <c r="L35" s="1"/>
      <c r="M35" s="1"/>
      <c r="N35" s="1"/>
      <c r="O35" s="1"/>
      <c r="P35" s="1"/>
      <c r="Q35" s="4"/>
      <c r="R35" s="1"/>
    </row>
    <row r="36" spans="1:18" ht="12.75">
      <c r="A36" s="4"/>
      <c r="B36" s="1"/>
      <c r="C36" s="1"/>
      <c r="D36" s="1"/>
      <c r="E36" s="1"/>
      <c r="F36" s="1"/>
      <c r="G36" s="1"/>
      <c r="H36" s="1"/>
      <c r="I36" s="1"/>
      <c r="J36" s="1"/>
      <c r="K36" s="1"/>
      <c r="L36" s="1"/>
      <c r="M36" s="1"/>
      <c r="N36" s="1"/>
      <c r="O36" s="1"/>
      <c r="P36" s="1"/>
      <c r="Q36" s="4"/>
      <c r="R36" s="1"/>
    </row>
    <row r="37" spans="1:18" ht="12.75">
      <c r="A37" s="4"/>
      <c r="B37" s="1"/>
      <c r="C37" s="1"/>
      <c r="D37" s="1"/>
      <c r="E37" s="1"/>
      <c r="F37" s="1"/>
      <c r="G37" s="1"/>
      <c r="H37" s="1"/>
      <c r="I37" s="1"/>
      <c r="J37" s="1"/>
      <c r="K37" s="1"/>
      <c r="L37" s="1"/>
      <c r="M37" s="1"/>
      <c r="N37" s="1"/>
      <c r="O37" s="1"/>
      <c r="P37" s="1"/>
      <c r="Q37" s="4"/>
      <c r="R37" s="1"/>
    </row>
    <row r="38" spans="1:18" ht="12.75">
      <c r="A38" s="4"/>
      <c r="B38" s="1"/>
      <c r="C38" s="1"/>
      <c r="D38" s="1"/>
      <c r="E38" s="1"/>
      <c r="F38" s="1"/>
      <c r="G38" s="1"/>
      <c r="H38" s="1"/>
      <c r="I38" s="1"/>
      <c r="J38" s="1"/>
      <c r="K38" s="1"/>
      <c r="L38" s="1"/>
      <c r="M38" s="1"/>
      <c r="N38" s="1"/>
      <c r="O38" s="1"/>
      <c r="P38" s="1"/>
      <c r="Q38" s="4"/>
      <c r="R38" s="1"/>
    </row>
    <row r="39" spans="1:18" ht="12.75">
      <c r="A39" s="4"/>
      <c r="B39" s="1"/>
      <c r="C39" s="1"/>
      <c r="D39" s="1"/>
      <c r="E39" s="1"/>
      <c r="F39" s="1"/>
      <c r="G39" s="1"/>
      <c r="H39" s="1"/>
      <c r="I39" s="1"/>
      <c r="J39" s="1"/>
      <c r="K39" s="1"/>
      <c r="L39" s="1"/>
      <c r="M39" s="1"/>
      <c r="N39" s="1"/>
      <c r="O39" s="1"/>
      <c r="P39" s="1"/>
      <c r="Q39" s="4"/>
      <c r="R39" s="1"/>
    </row>
    <row r="40" spans="1:18" ht="12.75">
      <c r="A40" s="4"/>
      <c r="B40" s="1"/>
      <c r="C40" s="1"/>
      <c r="D40" s="1"/>
      <c r="E40" s="1"/>
      <c r="F40" s="1"/>
      <c r="G40" s="1"/>
      <c r="H40" s="1"/>
      <c r="I40" s="1"/>
      <c r="J40" s="1"/>
      <c r="K40" s="1"/>
      <c r="L40" s="1"/>
      <c r="M40" s="1"/>
      <c r="N40" s="1"/>
      <c r="O40" s="1"/>
      <c r="P40" s="1"/>
      <c r="Q40" s="4"/>
      <c r="R40" s="1"/>
    </row>
    <row r="41" spans="1:18" ht="12.75">
      <c r="A41" s="4"/>
      <c r="B41" s="1"/>
      <c r="C41" s="1"/>
      <c r="D41" s="1"/>
      <c r="E41" s="1"/>
      <c r="F41" s="1"/>
      <c r="G41" s="1"/>
      <c r="H41" s="1"/>
      <c r="I41" s="1"/>
      <c r="J41" s="1"/>
      <c r="K41" s="1"/>
      <c r="L41" s="1"/>
      <c r="M41" s="1"/>
      <c r="N41" s="1"/>
      <c r="O41" s="1"/>
      <c r="P41" s="1"/>
      <c r="Q41" s="4"/>
      <c r="R41" s="1"/>
    </row>
    <row r="42" spans="1:18" ht="12.75">
      <c r="A42" s="4"/>
      <c r="B42" s="1"/>
      <c r="C42" s="1"/>
      <c r="D42" s="1"/>
      <c r="E42" s="1"/>
      <c r="F42" s="1"/>
      <c r="G42" s="1"/>
      <c r="H42" s="1"/>
      <c r="I42" s="1"/>
      <c r="J42" s="1"/>
      <c r="K42" s="1"/>
      <c r="L42" s="1"/>
      <c r="M42" s="1"/>
      <c r="N42" s="1"/>
      <c r="O42" s="1"/>
      <c r="P42" s="1"/>
      <c r="Q42" s="4"/>
      <c r="R42" s="1"/>
    </row>
    <row r="43" spans="1:18" ht="12.75">
      <c r="A43" s="4"/>
      <c r="B43" s="1"/>
      <c r="C43" s="1"/>
      <c r="D43" s="1"/>
      <c r="E43" s="1"/>
      <c r="F43" s="1"/>
      <c r="G43" s="1"/>
      <c r="H43" s="1"/>
      <c r="I43" s="1"/>
      <c r="J43" s="1"/>
      <c r="K43" s="1"/>
      <c r="L43" s="1"/>
      <c r="M43" s="1"/>
      <c r="N43" s="1"/>
      <c r="O43" s="1"/>
      <c r="P43" s="1"/>
      <c r="Q43" s="4"/>
      <c r="R43" s="1"/>
    </row>
    <row r="44" spans="1:18" ht="12.75">
      <c r="A44" s="4"/>
      <c r="B44" s="1"/>
      <c r="C44" s="1"/>
      <c r="D44" s="1"/>
      <c r="E44" s="1"/>
      <c r="F44" s="1"/>
      <c r="G44" s="1"/>
      <c r="H44" s="1"/>
      <c r="I44" s="1"/>
      <c r="J44" s="1"/>
      <c r="K44" s="1"/>
      <c r="L44" s="1"/>
      <c r="M44" s="1"/>
      <c r="N44" s="1"/>
      <c r="O44" s="1"/>
      <c r="P44" s="1"/>
      <c r="Q44" s="4"/>
      <c r="R44" s="1"/>
    </row>
    <row r="45" spans="1:18" ht="12.75">
      <c r="A45" s="4"/>
      <c r="B45" s="1"/>
      <c r="C45" s="1"/>
      <c r="D45" s="1"/>
      <c r="E45" s="1"/>
      <c r="F45" s="1"/>
      <c r="G45" s="1"/>
      <c r="H45" s="1"/>
      <c r="I45" s="1"/>
      <c r="J45" s="1"/>
      <c r="K45" s="1"/>
      <c r="L45" s="1"/>
      <c r="M45" s="1"/>
      <c r="N45" s="1"/>
      <c r="O45" s="1"/>
      <c r="P45" s="1"/>
      <c r="Q45" s="4"/>
      <c r="R45" s="1"/>
    </row>
    <row r="46" spans="1:18" ht="12.75">
      <c r="A46" s="4"/>
      <c r="B46" s="1"/>
      <c r="C46" s="1"/>
      <c r="D46" s="1"/>
      <c r="E46" s="1"/>
      <c r="F46" s="1"/>
      <c r="G46" s="1"/>
      <c r="H46" s="1"/>
      <c r="I46" s="1"/>
      <c r="J46" s="1"/>
      <c r="K46" s="1"/>
      <c r="L46" s="1"/>
      <c r="M46" s="1"/>
      <c r="N46" s="1"/>
      <c r="O46" s="1"/>
      <c r="P46" s="1"/>
      <c r="Q46" s="4"/>
      <c r="R46" s="1"/>
    </row>
    <row r="47" spans="1:18" ht="12.75">
      <c r="A47" s="4"/>
      <c r="B47" s="1"/>
      <c r="C47" s="1"/>
      <c r="D47" s="1"/>
      <c r="E47" s="1"/>
      <c r="F47" s="1"/>
      <c r="G47" s="1"/>
      <c r="H47" s="1"/>
      <c r="I47" s="1"/>
      <c r="J47" s="1"/>
      <c r="K47" s="1"/>
      <c r="L47" s="1"/>
      <c r="M47" s="1"/>
      <c r="N47" s="1"/>
      <c r="O47" s="1"/>
      <c r="P47" s="1"/>
      <c r="Q47" s="4"/>
      <c r="R47" s="1"/>
    </row>
    <row r="48" spans="1:18" ht="12.75">
      <c r="A48" s="4"/>
      <c r="B48" s="1"/>
      <c r="C48" s="1"/>
      <c r="D48" s="1"/>
      <c r="E48" s="1"/>
      <c r="F48" s="1"/>
      <c r="G48" s="1"/>
      <c r="H48" s="1"/>
      <c r="I48" s="1"/>
      <c r="J48" s="1"/>
      <c r="K48" s="1"/>
      <c r="L48" s="1"/>
      <c r="M48" s="1"/>
      <c r="N48" s="1"/>
      <c r="O48" s="1"/>
      <c r="P48" s="1"/>
      <c r="Q48" s="4"/>
      <c r="R48" s="1"/>
    </row>
    <row r="49" spans="1:18" ht="12.75">
      <c r="A49" s="4"/>
      <c r="B49" s="1"/>
      <c r="C49" s="1"/>
      <c r="D49" s="1"/>
      <c r="E49" s="1"/>
      <c r="F49" s="1"/>
      <c r="G49" s="1"/>
      <c r="H49" s="1"/>
      <c r="I49" s="1"/>
      <c r="J49" s="1"/>
      <c r="K49" s="1"/>
      <c r="L49" s="1"/>
      <c r="M49" s="1"/>
      <c r="N49" s="1"/>
      <c r="O49" s="1"/>
      <c r="P49" s="1"/>
      <c r="Q49" s="4"/>
      <c r="R49" s="1"/>
    </row>
    <row r="50" spans="1:18" ht="12.75">
      <c r="A50" s="4"/>
      <c r="B50" s="1"/>
      <c r="C50" s="1"/>
      <c r="D50" s="1"/>
      <c r="E50" s="1"/>
      <c r="F50" s="1"/>
      <c r="G50" s="1"/>
      <c r="H50" s="1"/>
      <c r="I50" s="1"/>
      <c r="J50" s="1"/>
      <c r="K50" s="1"/>
      <c r="L50" s="1"/>
      <c r="M50" s="1"/>
      <c r="N50" s="1"/>
      <c r="O50" s="1"/>
      <c r="P50" s="1"/>
      <c r="Q50" s="4"/>
      <c r="R50" s="1"/>
    </row>
    <row r="51" spans="1:18" ht="12.75">
      <c r="A51" s="4"/>
      <c r="B51" s="1"/>
      <c r="C51" s="1"/>
      <c r="D51" s="1"/>
      <c r="E51" s="1"/>
      <c r="F51" s="1"/>
      <c r="G51" s="1"/>
      <c r="H51" s="1"/>
      <c r="I51" s="1"/>
      <c r="J51" s="1"/>
      <c r="K51" s="1"/>
      <c r="L51" s="1"/>
      <c r="M51" s="1"/>
      <c r="N51" s="1"/>
      <c r="O51" s="1"/>
      <c r="P51" s="1"/>
      <c r="Q51" s="4"/>
      <c r="R51" s="1"/>
    </row>
    <row r="52" spans="1:18" ht="12.75">
      <c r="A52" s="4"/>
      <c r="B52" s="1"/>
      <c r="C52" s="1"/>
      <c r="D52" s="1"/>
      <c r="E52" s="1"/>
      <c r="F52" s="1"/>
      <c r="G52" s="1"/>
      <c r="H52" s="1"/>
      <c r="I52" s="1"/>
      <c r="J52" s="1"/>
      <c r="K52" s="1"/>
      <c r="L52" s="1"/>
      <c r="M52" s="1"/>
      <c r="N52" s="1"/>
      <c r="O52" s="1"/>
      <c r="P52" s="1"/>
      <c r="Q52" s="4"/>
      <c r="R52" s="1"/>
    </row>
    <row r="53" spans="1:18" ht="12.75">
      <c r="A53" s="4"/>
      <c r="B53" s="1"/>
      <c r="C53" s="1"/>
      <c r="D53" s="1"/>
      <c r="E53" s="1"/>
      <c r="F53" s="1"/>
      <c r="G53" s="1"/>
      <c r="H53" s="1"/>
      <c r="I53" s="1"/>
      <c r="J53" s="1"/>
      <c r="K53" s="1"/>
      <c r="L53" s="1"/>
      <c r="M53" s="1"/>
      <c r="N53" s="1"/>
      <c r="O53" s="1"/>
      <c r="P53" s="1"/>
      <c r="Q53" s="4"/>
      <c r="R53" s="1"/>
    </row>
    <row r="54" spans="1:18" ht="12.75">
      <c r="A54" s="4"/>
      <c r="B54" s="1"/>
      <c r="C54" s="1"/>
      <c r="D54" s="1"/>
      <c r="E54" s="1"/>
      <c r="F54" s="1"/>
      <c r="G54" s="1"/>
      <c r="H54" s="1"/>
      <c r="I54" s="1"/>
      <c r="J54" s="1"/>
      <c r="K54" s="1"/>
      <c r="L54" s="1"/>
      <c r="M54" s="1"/>
      <c r="N54" s="1"/>
      <c r="O54" s="1"/>
      <c r="P54" s="1"/>
      <c r="Q54" s="4"/>
      <c r="R54" s="1"/>
    </row>
    <row r="55" spans="1:18" ht="12.75">
      <c r="A55" s="4"/>
      <c r="B55" s="1"/>
      <c r="C55" s="1"/>
      <c r="D55" s="1"/>
      <c r="E55" s="1"/>
      <c r="F55" s="1"/>
      <c r="G55" s="1"/>
      <c r="H55" s="1"/>
      <c r="I55" s="1"/>
      <c r="J55" s="1"/>
      <c r="K55" s="1"/>
      <c r="L55" s="1"/>
      <c r="M55" s="1"/>
      <c r="N55" s="1"/>
      <c r="O55" s="1"/>
      <c r="P55" s="1"/>
      <c r="Q55" s="4"/>
      <c r="R55" s="1"/>
    </row>
    <row r="56" spans="1:18" ht="12.75">
      <c r="A56" s="4"/>
      <c r="B56" s="1"/>
      <c r="C56" s="1"/>
      <c r="D56" s="1"/>
      <c r="E56" s="1"/>
      <c r="F56" s="1"/>
      <c r="G56" s="1"/>
      <c r="H56" s="1"/>
      <c r="I56" s="1"/>
      <c r="J56" s="1"/>
      <c r="K56" s="1"/>
      <c r="L56" s="1"/>
      <c r="M56" s="1"/>
      <c r="N56" s="1"/>
      <c r="O56" s="1"/>
      <c r="P56" s="1"/>
      <c r="Q56" s="4"/>
      <c r="R56" s="1"/>
    </row>
    <row r="57" spans="1:18" ht="12.75">
      <c r="A57" s="4"/>
      <c r="B57" s="1"/>
      <c r="C57" s="1"/>
      <c r="D57" s="1"/>
      <c r="E57" s="1"/>
      <c r="F57" s="1"/>
      <c r="G57" s="1"/>
      <c r="H57" s="1"/>
      <c r="I57" s="1"/>
      <c r="J57" s="1"/>
      <c r="K57" s="1"/>
      <c r="L57" s="1"/>
      <c r="M57" s="1"/>
      <c r="N57" s="1"/>
      <c r="O57" s="1"/>
      <c r="P57" s="1"/>
      <c r="Q57" s="4"/>
      <c r="R57" s="1"/>
    </row>
    <row r="58" spans="1:18" ht="12.75">
      <c r="A58" s="4"/>
      <c r="B58" s="1"/>
      <c r="C58" s="1"/>
      <c r="D58" s="1"/>
      <c r="E58" s="1"/>
      <c r="F58" s="1"/>
      <c r="G58" s="1"/>
      <c r="H58" s="1"/>
      <c r="I58" s="1"/>
      <c r="J58" s="1"/>
      <c r="K58" s="1"/>
      <c r="L58" s="1"/>
      <c r="M58" s="1"/>
      <c r="N58" s="1"/>
      <c r="O58" s="1"/>
      <c r="P58" s="1"/>
      <c r="Q58" s="4"/>
      <c r="R58" s="1"/>
    </row>
    <row r="59" spans="1:18" ht="12.75">
      <c r="A59" s="4"/>
      <c r="B59" s="1"/>
      <c r="C59" s="1"/>
      <c r="D59" s="1"/>
      <c r="E59" s="1"/>
      <c r="F59" s="1"/>
      <c r="G59" s="1"/>
      <c r="H59" s="1"/>
      <c r="I59" s="1"/>
      <c r="J59" s="1"/>
      <c r="K59" s="1"/>
      <c r="L59" s="1"/>
      <c r="M59" s="1"/>
      <c r="N59" s="1"/>
      <c r="O59" s="1"/>
      <c r="P59" s="1"/>
      <c r="Q59" s="4"/>
      <c r="R59" s="1"/>
    </row>
    <row r="60" spans="1:18" ht="12.75">
      <c r="A60" s="4"/>
      <c r="B60" s="1"/>
      <c r="C60" s="1"/>
      <c r="D60" s="1"/>
      <c r="E60" s="1"/>
      <c r="F60" s="1"/>
      <c r="G60" s="1"/>
      <c r="H60" s="1"/>
      <c r="I60" s="1"/>
      <c r="J60" s="1"/>
      <c r="K60" s="1"/>
      <c r="L60" s="1"/>
      <c r="M60" s="1"/>
      <c r="N60" s="1"/>
      <c r="O60" s="1"/>
      <c r="P60" s="1"/>
      <c r="Q60" s="4"/>
      <c r="R60" s="1"/>
    </row>
    <row r="61" spans="1:18" ht="12.75">
      <c r="A61" s="4"/>
      <c r="B61" s="1"/>
      <c r="C61" s="1"/>
      <c r="D61" s="1"/>
      <c r="E61" s="1"/>
      <c r="F61" s="1"/>
      <c r="G61" s="1"/>
      <c r="H61" s="1"/>
      <c r="I61" s="1"/>
      <c r="J61" s="1"/>
      <c r="K61" s="1"/>
      <c r="L61" s="1"/>
      <c r="M61" s="1"/>
      <c r="N61" s="1"/>
      <c r="O61" s="1"/>
      <c r="P61" s="1"/>
      <c r="Q61" s="4"/>
      <c r="R61" s="1"/>
    </row>
    <row r="62" spans="1:18" ht="12.75">
      <c r="A62" s="4"/>
      <c r="B62" s="1"/>
      <c r="C62" s="1"/>
      <c r="D62" s="1"/>
      <c r="E62" s="1"/>
      <c r="F62" s="1"/>
      <c r="G62" s="1"/>
      <c r="H62" s="1"/>
      <c r="I62" s="1"/>
      <c r="J62" s="1"/>
      <c r="K62" s="1"/>
      <c r="L62" s="1"/>
      <c r="M62" s="1"/>
      <c r="N62" s="1"/>
      <c r="O62" s="1"/>
      <c r="P62" s="1"/>
      <c r="Q62" s="4"/>
      <c r="R62" s="1"/>
    </row>
    <row r="63" spans="1:18" ht="12.75">
      <c r="A63" s="4"/>
      <c r="B63" s="1"/>
      <c r="C63" s="1"/>
      <c r="D63" s="1"/>
      <c r="E63" s="1"/>
      <c r="F63" s="1"/>
      <c r="G63" s="1"/>
      <c r="H63" s="1"/>
      <c r="I63" s="1"/>
      <c r="J63" s="1"/>
      <c r="K63" s="1"/>
      <c r="L63" s="1"/>
      <c r="M63" s="1"/>
      <c r="N63" s="1"/>
      <c r="O63" s="1"/>
      <c r="P63" s="1"/>
      <c r="Q63" s="4"/>
      <c r="R63" s="1"/>
    </row>
    <row r="64" spans="1:18" ht="12.75">
      <c r="A64" s="4"/>
      <c r="B64" s="1"/>
      <c r="C64" s="1"/>
      <c r="D64" s="1"/>
      <c r="E64" s="1"/>
      <c r="F64" s="1"/>
      <c r="G64" s="1"/>
      <c r="H64" s="1"/>
      <c r="I64" s="1"/>
      <c r="J64" s="1"/>
      <c r="K64" s="1"/>
      <c r="L64" s="1"/>
      <c r="M64" s="1"/>
      <c r="N64" s="1"/>
      <c r="O64" s="1"/>
      <c r="P64" s="1"/>
      <c r="Q64" s="4"/>
      <c r="R64" s="1"/>
    </row>
    <row r="65" spans="1:18" ht="12.75">
      <c r="A65" s="4"/>
      <c r="B65" s="1"/>
      <c r="C65" s="1"/>
      <c r="D65" s="1"/>
      <c r="E65" s="1"/>
      <c r="F65" s="1"/>
      <c r="G65" s="1"/>
      <c r="H65" s="1"/>
      <c r="I65" s="1"/>
      <c r="J65" s="1"/>
      <c r="K65" s="1"/>
      <c r="L65" s="1"/>
      <c r="M65" s="1"/>
      <c r="N65" s="1"/>
      <c r="O65" s="1"/>
      <c r="P65" s="1"/>
      <c r="Q65" s="4"/>
      <c r="R65" s="1"/>
    </row>
    <row r="66" spans="1:18" ht="12.75">
      <c r="A66" s="4"/>
      <c r="B66" s="1"/>
      <c r="C66" s="1"/>
      <c r="D66" s="1"/>
      <c r="E66" s="1"/>
      <c r="F66" s="1"/>
      <c r="G66" s="1"/>
      <c r="H66" s="1"/>
      <c r="I66" s="1"/>
      <c r="J66" s="1"/>
      <c r="K66" s="1"/>
      <c r="L66" s="1"/>
      <c r="M66" s="1"/>
      <c r="N66" s="1"/>
      <c r="O66" s="1"/>
      <c r="P66" s="1"/>
      <c r="Q66" s="4"/>
      <c r="R66" s="1"/>
    </row>
    <row r="67" spans="1:18" ht="12.75">
      <c r="A67" s="4"/>
      <c r="B67" s="1"/>
      <c r="C67" s="1"/>
      <c r="D67" s="1"/>
      <c r="E67" s="1"/>
      <c r="F67" s="1"/>
      <c r="G67" s="1"/>
      <c r="H67" s="1"/>
      <c r="I67" s="1"/>
      <c r="J67" s="1"/>
      <c r="K67" s="1"/>
      <c r="L67" s="1"/>
      <c r="M67" s="1"/>
      <c r="N67" s="1"/>
      <c r="O67" s="1"/>
      <c r="P67" s="1"/>
      <c r="Q67" s="4"/>
      <c r="R67" s="1"/>
    </row>
    <row r="68" spans="1:18" ht="12.75">
      <c r="A68" s="4"/>
      <c r="B68" s="1"/>
      <c r="C68" s="1"/>
      <c r="D68" s="1"/>
      <c r="E68" s="1"/>
      <c r="F68" s="1"/>
      <c r="G68" s="1"/>
      <c r="H68" s="1"/>
      <c r="I68" s="1"/>
      <c r="J68" s="1"/>
      <c r="K68" s="1"/>
      <c r="L68" s="1"/>
      <c r="M68" s="1"/>
      <c r="N68" s="1"/>
      <c r="O68" s="235"/>
      <c r="P68" s="237"/>
      <c r="Q68" s="4"/>
      <c r="R68" s="1"/>
    </row>
    <row r="69" spans="1:18" ht="12.75">
      <c r="A69" s="4"/>
      <c r="B69" s="1"/>
      <c r="C69" s="1"/>
      <c r="D69" s="1"/>
      <c r="E69" s="1"/>
      <c r="F69" s="1"/>
      <c r="G69" s="1"/>
      <c r="H69" s="1"/>
      <c r="I69" s="1"/>
      <c r="J69" s="1"/>
      <c r="K69" s="1"/>
      <c r="L69" s="1"/>
      <c r="M69" s="1"/>
      <c r="N69" s="1"/>
      <c r="O69" s="236"/>
      <c r="P69" s="236"/>
      <c r="Q69" s="4"/>
      <c r="R69" s="1"/>
    </row>
    <row r="70" spans="1:18" ht="15">
      <c r="A70" s="4"/>
      <c r="B70" s="1"/>
      <c r="C70" s="1"/>
      <c r="D70" s="1"/>
      <c r="E70" s="1"/>
      <c r="F70" s="1"/>
      <c r="G70" s="1"/>
      <c r="H70" s="1"/>
      <c r="I70" s="1"/>
      <c r="J70" s="1"/>
      <c r="K70" s="1"/>
      <c r="L70" s="1"/>
      <c r="M70" s="1"/>
      <c r="N70" s="1"/>
      <c r="O70" s="19"/>
      <c r="P70" s="19"/>
      <c r="Q70" s="4"/>
      <c r="R70" s="1"/>
    </row>
    <row r="71" spans="1:18" ht="15">
      <c r="A71" s="4"/>
      <c r="B71" s="1"/>
      <c r="C71" s="1"/>
      <c r="D71" s="1"/>
      <c r="E71" s="1"/>
      <c r="F71" s="1"/>
      <c r="G71" s="1"/>
      <c r="H71" s="1"/>
      <c r="I71" s="1"/>
      <c r="J71" s="1"/>
      <c r="K71" s="1"/>
      <c r="L71" s="1"/>
      <c r="M71" s="1"/>
      <c r="N71" s="1"/>
      <c r="O71" s="19"/>
      <c r="P71" s="19"/>
      <c r="Q71" s="4"/>
      <c r="R71" s="1"/>
    </row>
    <row r="72" spans="1:18" ht="15">
      <c r="A72" s="4"/>
      <c r="B72" s="1"/>
      <c r="C72" s="1"/>
      <c r="D72" s="1"/>
      <c r="E72" s="1"/>
      <c r="F72" s="1"/>
      <c r="G72" s="1"/>
      <c r="H72" s="1"/>
      <c r="I72" s="1"/>
      <c r="J72" s="1"/>
      <c r="K72" s="1"/>
      <c r="L72" s="1"/>
      <c r="M72" s="1"/>
      <c r="N72" s="1"/>
      <c r="O72" s="19"/>
      <c r="P72" s="19"/>
      <c r="Q72" s="4"/>
      <c r="R72" s="1"/>
    </row>
    <row r="73" spans="1:18" ht="15">
      <c r="A73" s="4"/>
      <c r="B73" s="1"/>
      <c r="C73" s="1"/>
      <c r="D73" s="1"/>
      <c r="E73" s="1"/>
      <c r="F73" s="1"/>
      <c r="G73" s="1"/>
      <c r="H73" s="1"/>
      <c r="I73" s="1"/>
      <c r="J73" s="1"/>
      <c r="K73" s="1"/>
      <c r="L73" s="1"/>
      <c r="M73" s="1"/>
      <c r="N73" s="1"/>
      <c r="O73" s="19"/>
      <c r="P73" s="19"/>
      <c r="Q73" s="4"/>
      <c r="R73" s="1"/>
    </row>
    <row r="74" spans="1:18" ht="15">
      <c r="A74" s="4"/>
      <c r="B74" s="1"/>
      <c r="C74" s="1"/>
      <c r="D74" s="1"/>
      <c r="E74" s="1"/>
      <c r="F74" s="1"/>
      <c r="G74" s="1"/>
      <c r="H74" s="1"/>
      <c r="I74" s="1"/>
      <c r="J74" s="1"/>
      <c r="K74" s="1"/>
      <c r="L74" s="1"/>
      <c r="M74" s="1"/>
      <c r="N74" s="1"/>
      <c r="O74" s="19"/>
      <c r="P74" s="19"/>
      <c r="Q74" s="4"/>
      <c r="R74" s="1"/>
    </row>
    <row r="75" spans="1:18" ht="15">
      <c r="A75" s="4"/>
      <c r="B75" s="1"/>
      <c r="C75" s="1"/>
      <c r="D75" s="1"/>
      <c r="E75" s="1"/>
      <c r="F75" s="1"/>
      <c r="G75" s="1"/>
      <c r="H75" s="1"/>
      <c r="I75" s="1"/>
      <c r="J75" s="1"/>
      <c r="K75" s="1"/>
      <c r="L75" s="1"/>
      <c r="M75" s="1"/>
      <c r="N75" s="1"/>
      <c r="O75" s="19"/>
      <c r="P75" s="19"/>
      <c r="Q75" s="4"/>
      <c r="R75" s="1"/>
    </row>
    <row r="76" spans="1:18" ht="15">
      <c r="A76" s="4"/>
      <c r="B76" s="1"/>
      <c r="C76" s="1"/>
      <c r="D76" s="1"/>
      <c r="E76" s="1"/>
      <c r="F76" s="1"/>
      <c r="G76" s="1"/>
      <c r="H76" s="1"/>
      <c r="I76" s="1"/>
      <c r="J76" s="1"/>
      <c r="K76" s="1"/>
      <c r="L76" s="1"/>
      <c r="M76" s="1"/>
      <c r="N76" s="1"/>
      <c r="O76" s="19"/>
      <c r="P76" s="19"/>
      <c r="Q76" s="4"/>
      <c r="R76" s="1"/>
    </row>
    <row r="77" spans="1:18" ht="15">
      <c r="A77" s="4"/>
      <c r="B77" s="1"/>
      <c r="C77" s="1"/>
      <c r="D77" s="1"/>
      <c r="E77" s="1"/>
      <c r="F77" s="1"/>
      <c r="G77" s="1"/>
      <c r="H77" s="1"/>
      <c r="I77" s="1"/>
      <c r="J77" s="1"/>
      <c r="K77" s="1"/>
      <c r="L77" s="1"/>
      <c r="M77" s="1"/>
      <c r="N77" s="1"/>
      <c r="O77" s="19"/>
      <c r="P77" s="19"/>
      <c r="Q77" s="4"/>
      <c r="R77" s="1"/>
    </row>
    <row r="78" spans="1:18" ht="15">
      <c r="A78" s="4"/>
      <c r="B78" s="1"/>
      <c r="C78" s="1"/>
      <c r="D78" s="1"/>
      <c r="E78" s="1"/>
      <c r="F78" s="1"/>
      <c r="G78" s="1"/>
      <c r="H78" s="1"/>
      <c r="I78" s="1"/>
      <c r="J78" s="1"/>
      <c r="K78" s="1"/>
      <c r="L78" s="1"/>
      <c r="M78" s="1"/>
      <c r="N78" s="1"/>
      <c r="O78" s="19"/>
      <c r="P78" s="19"/>
      <c r="Q78" s="4"/>
      <c r="R78" s="1"/>
    </row>
    <row r="79" spans="1:18" ht="15">
      <c r="A79" s="4"/>
      <c r="B79" s="1"/>
      <c r="C79" s="1"/>
      <c r="D79" s="1"/>
      <c r="E79" s="1"/>
      <c r="F79" s="1"/>
      <c r="G79" s="1"/>
      <c r="H79" s="1"/>
      <c r="I79" s="1"/>
      <c r="J79" s="1"/>
      <c r="K79" s="1"/>
      <c r="L79" s="1"/>
      <c r="M79" s="1"/>
      <c r="N79" s="1"/>
      <c r="O79" s="19"/>
      <c r="P79" s="19"/>
      <c r="Q79" s="4"/>
      <c r="R79" s="1"/>
    </row>
    <row r="80" spans="1:18" ht="15">
      <c r="A80" s="4"/>
      <c r="B80" s="1"/>
      <c r="C80" s="1"/>
      <c r="D80" s="1"/>
      <c r="E80" s="1"/>
      <c r="F80" s="1"/>
      <c r="G80" s="1"/>
      <c r="H80" s="1"/>
      <c r="I80" s="1"/>
      <c r="J80" s="1"/>
      <c r="K80" s="1"/>
      <c r="L80" s="1"/>
      <c r="M80" s="1"/>
      <c r="N80" s="1"/>
      <c r="O80" s="19"/>
      <c r="P80" s="19"/>
      <c r="Q80" s="4"/>
      <c r="R80" s="1"/>
    </row>
    <row r="81" spans="1:18" ht="15">
      <c r="A81" s="4"/>
      <c r="B81" s="1"/>
      <c r="C81" s="1"/>
      <c r="D81" s="1"/>
      <c r="E81" s="1"/>
      <c r="F81" s="1"/>
      <c r="G81" s="1"/>
      <c r="H81" s="1"/>
      <c r="I81" s="1"/>
      <c r="J81" s="1"/>
      <c r="K81" s="1"/>
      <c r="L81" s="1"/>
      <c r="M81" s="1"/>
      <c r="N81" s="1"/>
      <c r="O81" s="19"/>
      <c r="P81" s="19"/>
      <c r="Q81" s="4"/>
      <c r="R81" s="1"/>
    </row>
    <row r="82" spans="1:18" ht="15">
      <c r="A82" s="4"/>
      <c r="B82" s="1"/>
      <c r="C82" s="1"/>
      <c r="D82" s="1"/>
      <c r="E82" s="1"/>
      <c r="F82" s="1"/>
      <c r="G82" s="1"/>
      <c r="H82" s="1"/>
      <c r="I82" s="1"/>
      <c r="J82" s="1"/>
      <c r="K82" s="1"/>
      <c r="L82" s="1"/>
      <c r="M82" s="1"/>
      <c r="N82" s="1"/>
      <c r="O82" s="19"/>
      <c r="P82" s="19"/>
      <c r="Q82" s="4"/>
      <c r="R82" s="1"/>
    </row>
    <row r="83" spans="1:18" ht="15">
      <c r="A83" s="4"/>
      <c r="B83" s="1"/>
      <c r="C83" s="1"/>
      <c r="D83" s="1"/>
      <c r="E83" s="1"/>
      <c r="F83" s="1"/>
      <c r="G83" s="1"/>
      <c r="H83" s="1"/>
      <c r="I83" s="1"/>
      <c r="J83" s="1"/>
      <c r="K83" s="1"/>
      <c r="L83" s="1"/>
      <c r="M83" s="1"/>
      <c r="N83" s="1"/>
      <c r="O83" s="19"/>
      <c r="P83" s="19"/>
      <c r="Q83" s="4"/>
      <c r="R83" s="1"/>
    </row>
    <row r="84" spans="1:18" ht="15">
      <c r="A84" s="4"/>
      <c r="B84" s="1"/>
      <c r="C84" s="1"/>
      <c r="D84" s="1"/>
      <c r="E84" s="1"/>
      <c r="F84" s="1"/>
      <c r="G84" s="1"/>
      <c r="H84" s="1"/>
      <c r="I84" s="1"/>
      <c r="J84" s="1"/>
      <c r="K84" s="1"/>
      <c r="L84" s="1"/>
      <c r="M84" s="1"/>
      <c r="N84" s="1"/>
      <c r="O84" s="19"/>
      <c r="P84" s="19"/>
      <c r="Q84" s="4"/>
      <c r="R84" s="1"/>
    </row>
    <row r="85" spans="1:18" ht="15">
      <c r="A85" s="4"/>
      <c r="B85" s="1"/>
      <c r="C85" s="1"/>
      <c r="D85" s="1"/>
      <c r="E85" s="1"/>
      <c r="F85" s="1"/>
      <c r="G85" s="1"/>
      <c r="H85" s="1"/>
      <c r="I85" s="1"/>
      <c r="J85" s="1"/>
      <c r="K85" s="1"/>
      <c r="L85" s="1"/>
      <c r="M85" s="1"/>
      <c r="N85" s="1"/>
      <c r="O85" s="19"/>
      <c r="P85" s="19"/>
      <c r="Q85" s="4"/>
      <c r="R85" s="1"/>
    </row>
    <row r="86" spans="1:18" ht="15">
      <c r="A86" s="4"/>
      <c r="B86" s="1"/>
      <c r="C86" s="1"/>
      <c r="D86" s="1"/>
      <c r="E86" s="1"/>
      <c r="F86" s="1"/>
      <c r="G86" s="1"/>
      <c r="H86" s="1"/>
      <c r="I86" s="1"/>
      <c r="J86" s="1"/>
      <c r="K86" s="1"/>
      <c r="L86" s="1"/>
      <c r="M86" s="1"/>
      <c r="N86" s="1"/>
      <c r="O86" s="19"/>
      <c r="P86" s="19"/>
      <c r="Q86" s="4"/>
      <c r="R86" s="1"/>
    </row>
    <row r="87" spans="1:18" ht="18.75" customHeight="1">
      <c r="A87" s="4"/>
      <c r="B87" s="23"/>
      <c r="C87" s="23"/>
      <c r="D87" s="23"/>
      <c r="E87" s="23"/>
      <c r="F87" s="23"/>
      <c r="G87" s="23"/>
      <c r="H87" s="23"/>
      <c r="I87" s="23"/>
      <c r="J87" s="23"/>
      <c r="K87" s="23"/>
      <c r="L87" s="23"/>
      <c r="M87" s="23"/>
      <c r="N87" s="23"/>
      <c r="O87" s="23"/>
      <c r="P87" s="23"/>
      <c r="Q87" s="4"/>
      <c r="R87" s="1"/>
    </row>
    <row r="88" spans="1:18" ht="18.75" customHeight="1">
      <c r="A88" s="4"/>
      <c r="B88" s="23"/>
      <c r="C88" s="23"/>
      <c r="D88" s="23"/>
      <c r="E88" s="23"/>
      <c r="F88" s="23"/>
      <c r="G88" s="23"/>
      <c r="H88" s="23"/>
      <c r="I88" s="23"/>
      <c r="J88" s="23"/>
      <c r="K88" s="23"/>
      <c r="L88" s="23"/>
      <c r="M88" s="23"/>
      <c r="N88" s="23"/>
      <c r="O88" s="23"/>
      <c r="P88" s="23"/>
      <c r="Q88" s="4"/>
      <c r="R88" s="1"/>
    </row>
    <row r="89" spans="1:18" ht="18.75" customHeight="1">
      <c r="A89" s="4"/>
      <c r="B89" s="23"/>
      <c r="C89" s="23"/>
      <c r="D89" s="23"/>
      <c r="E89" s="23"/>
      <c r="F89" s="23"/>
      <c r="G89" s="23"/>
      <c r="H89" s="23"/>
      <c r="I89" s="23"/>
      <c r="J89" s="23"/>
      <c r="K89" s="23"/>
      <c r="L89" s="23"/>
      <c r="M89" s="23"/>
      <c r="N89" s="23"/>
      <c r="O89" s="23"/>
      <c r="P89" s="23"/>
      <c r="Q89" s="4"/>
      <c r="R89" s="1"/>
    </row>
    <row r="90" spans="1:18" ht="18.75" customHeight="1">
      <c r="A90" s="4"/>
      <c r="B90" s="23"/>
      <c r="C90" s="23"/>
      <c r="D90" s="23"/>
      <c r="E90" s="23"/>
      <c r="F90" s="23"/>
      <c r="G90" s="23"/>
      <c r="H90" s="23"/>
      <c r="I90" s="23"/>
      <c r="J90" s="23"/>
      <c r="K90" s="23"/>
      <c r="L90" s="23"/>
      <c r="M90" s="23"/>
      <c r="N90" s="23"/>
      <c r="O90" s="23"/>
      <c r="P90" s="23"/>
      <c r="Q90" s="4"/>
      <c r="R90" s="1"/>
    </row>
    <row r="91" spans="1:18" ht="18.75" customHeight="1">
      <c r="A91" s="4"/>
      <c r="B91" s="23"/>
      <c r="C91" s="23"/>
      <c r="D91" s="23"/>
      <c r="E91" s="23"/>
      <c r="F91" s="23"/>
      <c r="G91" s="23"/>
      <c r="H91" s="23"/>
      <c r="I91" s="23"/>
      <c r="J91" s="23"/>
      <c r="K91" s="23"/>
      <c r="L91" s="23"/>
      <c r="M91" s="23"/>
      <c r="N91" s="23"/>
      <c r="O91" s="23"/>
      <c r="P91" s="23"/>
      <c r="Q91" s="4"/>
      <c r="R91" s="1"/>
    </row>
    <row r="92" spans="1:18" ht="18.75" customHeight="1">
      <c r="A92" s="4"/>
      <c r="B92" s="23"/>
      <c r="C92" s="23"/>
      <c r="D92" s="23"/>
      <c r="E92" s="23"/>
      <c r="F92" s="23"/>
      <c r="G92" s="23"/>
      <c r="H92" s="23"/>
      <c r="I92" s="23"/>
      <c r="J92" s="23"/>
      <c r="K92" s="23"/>
      <c r="L92" s="23"/>
      <c r="M92" s="23"/>
      <c r="N92" s="23"/>
      <c r="O92" s="23"/>
      <c r="P92" s="23"/>
      <c r="Q92" s="4"/>
      <c r="R92" s="1"/>
    </row>
    <row r="93" spans="1:18" ht="18.75" customHeight="1">
      <c r="A93" s="4"/>
      <c r="B93" s="23"/>
      <c r="C93" s="23"/>
      <c r="D93" s="23"/>
      <c r="E93" s="23"/>
      <c r="F93" s="23"/>
      <c r="G93" s="23"/>
      <c r="H93" s="23"/>
      <c r="I93" s="23"/>
      <c r="J93" s="23"/>
      <c r="K93" s="23"/>
      <c r="L93" s="23"/>
      <c r="M93" s="23"/>
      <c r="N93" s="23"/>
      <c r="O93" s="23"/>
      <c r="P93" s="23"/>
      <c r="Q93" s="4"/>
      <c r="R93" s="1"/>
    </row>
    <row r="94" spans="1:18" ht="18.75" customHeight="1">
      <c r="A94" s="4"/>
      <c r="B94" s="23"/>
      <c r="C94" s="23"/>
      <c r="D94" s="23"/>
      <c r="E94" s="23"/>
      <c r="F94" s="23"/>
      <c r="G94" s="23"/>
      <c r="H94" s="23"/>
      <c r="I94" s="23"/>
      <c r="J94" s="23"/>
      <c r="K94" s="23"/>
      <c r="L94" s="23"/>
      <c r="M94" s="23"/>
      <c r="N94" s="23"/>
      <c r="O94" s="23"/>
      <c r="P94" s="23"/>
      <c r="Q94" s="4"/>
      <c r="R94" s="1"/>
    </row>
    <row r="95" spans="1:18" ht="22.5" customHeight="1">
      <c r="A95" s="4"/>
      <c r="B95" s="23"/>
      <c r="C95" s="23"/>
      <c r="D95" s="23"/>
      <c r="E95" s="23"/>
      <c r="F95" s="23"/>
      <c r="G95" s="23"/>
      <c r="H95" s="23"/>
      <c r="I95" s="23"/>
      <c r="J95" s="23"/>
      <c r="K95" s="23"/>
      <c r="L95" s="23"/>
      <c r="M95" s="23"/>
      <c r="N95" s="23"/>
      <c r="O95" s="23"/>
      <c r="P95" s="23"/>
      <c r="Q95" s="4"/>
      <c r="R95" s="1"/>
    </row>
    <row r="96" spans="1:18" ht="16.5" customHeight="1">
      <c r="A96" s="4"/>
      <c r="B96" s="6"/>
      <c r="C96" s="7"/>
      <c r="D96" s="234"/>
      <c r="E96" s="234"/>
      <c r="F96" s="234"/>
      <c r="G96" s="234"/>
      <c r="H96" s="234"/>
      <c r="I96" s="234"/>
      <c r="J96" s="17"/>
      <c r="K96" s="9"/>
      <c r="L96" s="9"/>
      <c r="M96" s="7"/>
      <c r="N96" s="10"/>
      <c r="O96" s="11"/>
      <c r="P96" s="8"/>
      <c r="Q96" s="4"/>
      <c r="R96" s="1"/>
    </row>
    <row r="97" spans="1:18" ht="12.75">
      <c r="A97" s="1"/>
      <c r="B97" s="1"/>
      <c r="C97" s="1"/>
      <c r="D97" s="1"/>
      <c r="E97" s="1"/>
      <c r="F97" s="1"/>
      <c r="G97" s="1"/>
      <c r="H97" s="1"/>
      <c r="I97" s="1"/>
      <c r="J97" s="1"/>
      <c r="K97" s="1"/>
      <c r="L97" s="1"/>
      <c r="M97" s="1"/>
      <c r="N97" s="1"/>
      <c r="O97" s="1"/>
      <c r="P97" s="1"/>
      <c r="Q97" s="1"/>
      <c r="R97" s="1"/>
    </row>
    <row r="98" spans="1:18" ht="16.5" customHeight="1">
      <c r="A98" s="1"/>
      <c r="B98" s="3"/>
      <c r="C98" s="1"/>
      <c r="D98" s="1"/>
      <c r="E98" s="1"/>
      <c r="F98" s="1"/>
      <c r="G98" s="1"/>
      <c r="H98" s="1"/>
      <c r="I98" s="1"/>
      <c r="J98" s="1"/>
      <c r="K98" s="1"/>
      <c r="L98" s="1"/>
      <c r="M98" s="1"/>
      <c r="N98" s="1"/>
      <c r="O98" s="1"/>
      <c r="P98" s="1"/>
      <c r="Q98" s="1"/>
      <c r="R98" s="1"/>
    </row>
    <row r="99" spans="1:18" ht="15.75">
      <c r="A99" s="1"/>
      <c r="B99" s="20"/>
      <c r="C99" s="1"/>
      <c r="D99" s="1"/>
      <c r="E99" s="1"/>
      <c r="F99" s="1"/>
      <c r="G99" s="1"/>
      <c r="H99" s="15"/>
      <c r="I99" s="1"/>
      <c r="J99" s="1"/>
      <c r="K99" s="1"/>
      <c r="L99" s="1"/>
      <c r="M99" s="1"/>
      <c r="N99" s="1"/>
      <c r="O99" s="1"/>
      <c r="P99" s="1"/>
      <c r="Q99" s="1"/>
      <c r="R99" s="1"/>
    </row>
    <row r="100" spans="1:18" ht="15.75">
      <c r="A100" s="1"/>
      <c r="B100" s="20"/>
      <c r="C100" s="1"/>
      <c r="D100" s="1"/>
      <c r="E100" s="1"/>
      <c r="F100" s="1"/>
      <c r="G100" s="1"/>
      <c r="H100" s="15"/>
      <c r="I100" s="1"/>
      <c r="J100" s="1"/>
      <c r="K100" s="1"/>
      <c r="L100" s="1"/>
      <c r="M100" s="1"/>
      <c r="N100" s="1"/>
      <c r="O100" s="1"/>
      <c r="P100" s="1"/>
      <c r="Q100" s="1"/>
      <c r="R100" s="1"/>
    </row>
    <row r="101" spans="1:18" ht="12.75">
      <c r="A101" s="1"/>
      <c r="B101" s="1"/>
      <c r="C101" s="1"/>
      <c r="D101" s="1"/>
      <c r="E101" s="1"/>
      <c r="F101" s="1"/>
      <c r="G101" s="1"/>
      <c r="H101" s="1"/>
      <c r="I101" s="1"/>
      <c r="J101" s="22"/>
      <c r="K101" s="1"/>
      <c r="L101" s="1"/>
      <c r="M101" s="1"/>
      <c r="N101" s="1"/>
      <c r="O101" s="1"/>
      <c r="P101" s="1"/>
      <c r="Q101" s="1"/>
      <c r="R101" s="1"/>
    </row>
    <row r="102" spans="1:18" ht="12.75">
      <c r="A102" s="1"/>
      <c r="B102" s="1"/>
      <c r="C102" s="1"/>
      <c r="D102" s="1"/>
      <c r="E102" s="1"/>
      <c r="F102" s="1"/>
      <c r="G102" s="1"/>
      <c r="H102" s="1"/>
      <c r="I102" s="1"/>
      <c r="J102" s="1"/>
      <c r="K102" s="1"/>
      <c r="L102" s="1"/>
      <c r="M102" s="1"/>
      <c r="N102" s="1"/>
      <c r="O102" s="1"/>
      <c r="P102" s="1"/>
      <c r="Q102" s="1"/>
      <c r="R102" s="1"/>
    </row>
    <row r="103" spans="1:18" ht="12.75">
      <c r="A103" s="1"/>
      <c r="B103" s="1"/>
      <c r="C103" s="1"/>
      <c r="D103" s="1"/>
      <c r="E103" s="1"/>
      <c r="F103" s="1"/>
      <c r="G103" s="1"/>
      <c r="H103" s="1"/>
      <c r="I103" s="1"/>
      <c r="J103" s="1"/>
      <c r="K103" s="1"/>
      <c r="L103" s="1"/>
      <c r="M103" s="1"/>
      <c r="N103" s="1"/>
      <c r="O103" s="1"/>
      <c r="P103" s="1"/>
      <c r="Q103" s="1"/>
      <c r="R103" s="1"/>
    </row>
    <row r="104" spans="1:18" ht="12.75">
      <c r="A104" s="1"/>
      <c r="B104" s="1"/>
      <c r="C104" s="1"/>
      <c r="D104" s="1"/>
      <c r="E104" s="1"/>
      <c r="F104" s="1"/>
      <c r="G104" s="1"/>
      <c r="H104" s="1"/>
      <c r="I104" s="1"/>
      <c r="J104" s="1"/>
      <c r="K104" s="1"/>
      <c r="L104" s="1"/>
      <c r="M104" s="1"/>
      <c r="N104" s="1"/>
      <c r="O104" s="1"/>
      <c r="P104" s="1"/>
      <c r="Q104" s="1"/>
      <c r="R104" s="1"/>
    </row>
    <row r="105" spans="1:18" ht="12.75">
      <c r="A105" s="1"/>
      <c r="B105" s="1"/>
      <c r="C105" s="1"/>
      <c r="D105" s="1"/>
      <c r="E105" s="1"/>
      <c r="F105" s="1"/>
      <c r="G105" s="1"/>
      <c r="H105" s="1"/>
      <c r="I105" s="1"/>
      <c r="J105" s="1"/>
      <c r="K105" s="1"/>
      <c r="L105" s="1"/>
      <c r="M105" s="1"/>
      <c r="N105" s="1"/>
      <c r="O105" s="1"/>
      <c r="P105" s="1"/>
      <c r="Q105" s="1"/>
      <c r="R105" s="1"/>
    </row>
    <row r="106" spans="1:18" ht="12.75">
      <c r="A106" s="1"/>
      <c r="B106" s="1"/>
      <c r="C106" s="1"/>
      <c r="D106" s="1"/>
      <c r="E106" s="1"/>
      <c r="F106" s="1"/>
      <c r="G106" s="1"/>
      <c r="H106" s="1"/>
      <c r="I106" s="1"/>
      <c r="J106" s="1"/>
      <c r="K106" s="1"/>
      <c r="L106" s="1"/>
      <c r="M106" s="1"/>
      <c r="N106" s="1"/>
      <c r="O106" s="1"/>
      <c r="P106" s="1"/>
      <c r="Q106" s="1"/>
      <c r="R106" s="1"/>
    </row>
    <row r="107" spans="1:18" ht="12.75">
      <c r="A107" s="1"/>
      <c r="B107" s="1"/>
      <c r="C107" s="1"/>
      <c r="D107" s="1"/>
      <c r="E107" s="1"/>
      <c r="F107" s="1"/>
      <c r="G107" s="1"/>
      <c r="H107" s="1"/>
      <c r="I107" s="1"/>
      <c r="J107" s="1"/>
      <c r="K107" s="1"/>
      <c r="L107" s="1"/>
      <c r="M107" s="1"/>
      <c r="N107" s="1"/>
      <c r="O107" s="1"/>
      <c r="P107" s="1"/>
      <c r="Q107" s="1"/>
      <c r="R107" s="1"/>
    </row>
    <row r="108" spans="1:18" ht="12.75">
      <c r="A108" s="1"/>
      <c r="B108" s="1"/>
      <c r="C108" s="1"/>
      <c r="D108" s="1"/>
      <c r="E108" s="1"/>
      <c r="F108" s="1"/>
      <c r="G108" s="1"/>
      <c r="H108" s="1"/>
      <c r="I108" s="1"/>
      <c r="J108" s="1"/>
      <c r="K108" s="1"/>
      <c r="L108" s="1"/>
      <c r="M108" s="1"/>
      <c r="N108" s="1"/>
      <c r="O108" s="1"/>
      <c r="P108" s="1"/>
      <c r="Q108" s="1"/>
      <c r="R108" s="1"/>
    </row>
    <row r="109" spans="1:18" ht="12.75">
      <c r="A109" s="1"/>
      <c r="B109" s="1"/>
      <c r="C109" s="1"/>
      <c r="D109" s="1"/>
      <c r="E109" s="1"/>
      <c r="F109" s="1"/>
      <c r="G109" s="1"/>
      <c r="H109" s="1"/>
      <c r="I109" s="1"/>
      <c r="J109" s="1"/>
      <c r="K109" s="1"/>
      <c r="L109" s="1"/>
      <c r="M109" s="1"/>
      <c r="N109" s="1"/>
      <c r="O109" s="1"/>
      <c r="P109" s="1"/>
      <c r="Q109" s="1"/>
      <c r="R109" s="1"/>
    </row>
    <row r="110" spans="1:18" ht="12.75">
      <c r="A110" s="1"/>
      <c r="B110" s="1"/>
      <c r="C110" s="1"/>
      <c r="D110" s="1"/>
      <c r="E110" s="1"/>
      <c r="F110" s="1"/>
      <c r="G110" s="1"/>
      <c r="H110" s="1"/>
      <c r="I110" s="1"/>
      <c r="J110" s="1"/>
      <c r="K110" s="1"/>
      <c r="L110" s="1"/>
      <c r="M110" s="1"/>
      <c r="N110" s="1"/>
      <c r="O110" s="1"/>
      <c r="P110" s="1"/>
      <c r="Q110" s="1"/>
      <c r="R110" s="1"/>
    </row>
    <row r="111" spans="1:18" ht="12.75">
      <c r="A111" s="1"/>
      <c r="B111" s="1"/>
      <c r="C111" s="1"/>
      <c r="D111" s="1"/>
      <c r="E111" s="1"/>
      <c r="F111" s="1"/>
      <c r="G111" s="1"/>
      <c r="H111" s="1"/>
      <c r="I111" s="1"/>
      <c r="J111" s="1"/>
      <c r="K111" s="1"/>
      <c r="L111" s="1"/>
      <c r="M111" s="1"/>
      <c r="N111" s="1"/>
      <c r="O111" s="1"/>
      <c r="P111" s="1"/>
      <c r="Q111" s="1"/>
      <c r="R111" s="1"/>
    </row>
    <row r="112" spans="1:18" ht="12.75">
      <c r="A112" s="1"/>
      <c r="B112" s="1"/>
      <c r="C112" s="1"/>
      <c r="D112" s="1"/>
      <c r="E112" s="1"/>
      <c r="F112" s="1"/>
      <c r="G112" s="1"/>
      <c r="H112" s="1"/>
      <c r="I112" s="1"/>
      <c r="J112" s="1"/>
      <c r="K112" s="1"/>
      <c r="L112" s="1"/>
      <c r="M112" s="1"/>
      <c r="N112" s="1"/>
      <c r="O112" s="1"/>
      <c r="P112" s="1"/>
      <c r="Q112" s="1"/>
      <c r="R112" s="1"/>
    </row>
    <row r="113" spans="1:18" ht="12.75">
      <c r="A113" s="1"/>
      <c r="B113" s="1"/>
      <c r="C113" s="1"/>
      <c r="D113" s="1"/>
      <c r="E113" s="1"/>
      <c r="F113" s="1"/>
      <c r="G113" s="1"/>
      <c r="H113" s="1"/>
      <c r="I113" s="1"/>
      <c r="J113" s="1"/>
      <c r="K113" s="1"/>
      <c r="L113" s="1"/>
      <c r="M113" s="1"/>
      <c r="N113" s="1"/>
      <c r="O113" s="1"/>
      <c r="P113" s="1"/>
      <c r="Q113" s="1"/>
      <c r="R113" s="1"/>
    </row>
    <row r="114" spans="1:18" ht="12.75">
      <c r="A114" s="1"/>
      <c r="B114" s="1"/>
      <c r="C114" s="1"/>
      <c r="D114" s="1"/>
      <c r="E114" s="1"/>
      <c r="F114" s="1"/>
      <c r="G114" s="1"/>
      <c r="H114" s="1"/>
      <c r="I114" s="1"/>
      <c r="J114" s="1"/>
      <c r="K114" s="1"/>
      <c r="L114" s="1"/>
      <c r="M114" s="1"/>
      <c r="N114" s="1"/>
      <c r="O114" s="1"/>
      <c r="P114" s="1"/>
      <c r="Q114" s="1"/>
      <c r="R114" s="1"/>
    </row>
    <row r="115" spans="1:18" ht="12.75">
      <c r="A115" s="1"/>
      <c r="B115" s="1"/>
      <c r="C115" s="1"/>
      <c r="D115" s="1"/>
      <c r="E115" s="1"/>
      <c r="F115" s="1"/>
      <c r="G115" s="1"/>
      <c r="H115" s="1"/>
      <c r="I115" s="1"/>
      <c r="J115" s="1"/>
      <c r="K115" s="1"/>
      <c r="L115" s="1"/>
      <c r="M115" s="1"/>
      <c r="N115" s="1"/>
      <c r="O115" s="1"/>
      <c r="P115" s="1"/>
      <c r="Q115" s="1"/>
      <c r="R115" s="1"/>
    </row>
    <row r="116" spans="1:18" ht="12.75">
      <c r="A116" s="1"/>
      <c r="B116" s="1"/>
      <c r="C116" s="1"/>
      <c r="D116" s="1"/>
      <c r="E116" s="1"/>
      <c r="F116" s="1"/>
      <c r="G116" s="1"/>
      <c r="H116" s="1"/>
      <c r="I116" s="1"/>
      <c r="J116" s="1"/>
      <c r="K116" s="1"/>
      <c r="L116" s="1"/>
      <c r="M116" s="1"/>
      <c r="N116" s="1"/>
      <c r="O116" s="1"/>
      <c r="P116" s="1"/>
      <c r="Q116" s="1"/>
      <c r="R116" s="1"/>
    </row>
    <row r="117" spans="1:18" ht="12.75">
      <c r="A117" s="1"/>
      <c r="B117" s="1"/>
      <c r="C117" s="1"/>
      <c r="D117" s="1"/>
      <c r="E117" s="1"/>
      <c r="F117" s="1"/>
      <c r="G117" s="1"/>
      <c r="H117" s="1"/>
      <c r="I117" s="1"/>
      <c r="J117" s="1"/>
      <c r="K117" s="1"/>
      <c r="L117" s="1"/>
      <c r="M117" s="1"/>
      <c r="N117" s="1"/>
      <c r="O117" s="1"/>
      <c r="P117" s="1"/>
      <c r="Q117" s="1"/>
      <c r="R117" s="1"/>
    </row>
    <row r="118" spans="1:18" ht="12.75">
      <c r="A118" s="1"/>
      <c r="B118" s="1"/>
      <c r="C118" s="1"/>
      <c r="D118" s="1"/>
      <c r="E118" s="1"/>
      <c r="F118" s="1"/>
      <c r="G118" s="1"/>
      <c r="H118" s="1"/>
      <c r="I118" s="1"/>
      <c r="J118" s="1"/>
      <c r="K118" s="1"/>
      <c r="L118" s="1"/>
      <c r="M118" s="1"/>
      <c r="N118" s="1"/>
      <c r="O118" s="1"/>
      <c r="P118" s="1"/>
      <c r="Q118" s="1"/>
      <c r="R118" s="1"/>
    </row>
    <row r="119" spans="1:18" ht="12.75">
      <c r="A119" s="1"/>
      <c r="B119" s="1"/>
      <c r="C119" s="1"/>
      <c r="D119" s="1"/>
      <c r="E119" s="1"/>
      <c r="F119" s="1"/>
      <c r="G119" s="1"/>
      <c r="H119" s="1"/>
      <c r="I119" s="1"/>
      <c r="J119" s="1"/>
      <c r="K119" s="1"/>
      <c r="L119" s="1"/>
      <c r="M119" s="1"/>
      <c r="N119" s="1"/>
      <c r="O119" s="1"/>
      <c r="P119" s="1"/>
      <c r="Q119" s="1"/>
      <c r="R119" s="1"/>
    </row>
    <row r="120" spans="1:18" ht="12.75">
      <c r="A120" s="1"/>
      <c r="B120" s="1"/>
      <c r="C120" s="1"/>
      <c r="D120" s="1"/>
      <c r="E120" s="1"/>
      <c r="F120" s="1"/>
      <c r="G120" s="1"/>
      <c r="H120" s="1"/>
      <c r="I120" s="1"/>
      <c r="J120" s="1"/>
      <c r="K120" s="1"/>
      <c r="L120" s="1"/>
      <c r="M120" s="1"/>
      <c r="N120" s="1"/>
      <c r="O120" s="1"/>
      <c r="P120" s="1"/>
      <c r="Q120" s="1"/>
      <c r="R120" s="1"/>
    </row>
    <row r="121" spans="1:18" ht="12.75">
      <c r="A121" s="1"/>
      <c r="B121" s="1"/>
      <c r="C121" s="1"/>
      <c r="D121" s="1"/>
      <c r="E121" s="1"/>
      <c r="F121" s="1"/>
      <c r="G121" s="1"/>
      <c r="H121" s="1"/>
      <c r="I121" s="1"/>
      <c r="J121" s="1"/>
      <c r="K121" s="1"/>
      <c r="L121" s="1"/>
      <c r="M121" s="1"/>
      <c r="N121" s="1"/>
      <c r="O121" s="1"/>
      <c r="P121" s="1"/>
      <c r="Q121" s="1"/>
      <c r="R121" s="1"/>
    </row>
    <row r="122" spans="1:18" ht="12.75">
      <c r="A122" s="1"/>
      <c r="B122" s="1"/>
      <c r="C122" s="1"/>
      <c r="D122" s="1"/>
      <c r="E122" s="1"/>
      <c r="F122" s="1"/>
      <c r="G122" s="1"/>
      <c r="H122" s="1"/>
      <c r="I122" s="1"/>
      <c r="J122" s="1"/>
      <c r="K122" s="1"/>
      <c r="L122" s="1"/>
      <c r="M122" s="1"/>
      <c r="N122" s="1"/>
      <c r="O122" s="1"/>
      <c r="P122" s="1"/>
      <c r="Q122" s="1"/>
      <c r="R122" s="1"/>
    </row>
    <row r="123" spans="1:18" ht="12.75">
      <c r="A123" s="1"/>
      <c r="B123" s="1"/>
      <c r="C123" s="1"/>
      <c r="D123" s="1"/>
      <c r="E123" s="1"/>
      <c r="F123" s="1"/>
      <c r="G123" s="1"/>
      <c r="H123" s="1"/>
      <c r="I123" s="1"/>
      <c r="J123" s="1"/>
      <c r="K123" s="1"/>
      <c r="L123" s="1"/>
      <c r="M123" s="1"/>
      <c r="N123" s="1"/>
      <c r="O123" s="1"/>
      <c r="P123" s="1"/>
      <c r="Q123" s="1"/>
      <c r="R123" s="1"/>
    </row>
    <row r="124" spans="1:18" ht="12.75">
      <c r="A124" s="1"/>
      <c r="B124" s="1"/>
      <c r="C124" s="1"/>
      <c r="D124" s="1"/>
      <c r="E124" s="1"/>
      <c r="F124" s="1"/>
      <c r="G124" s="1"/>
      <c r="H124" s="1"/>
      <c r="I124" s="1"/>
      <c r="J124" s="1"/>
      <c r="K124" s="1"/>
      <c r="L124" s="1"/>
      <c r="M124" s="1"/>
      <c r="N124" s="1"/>
      <c r="O124" s="1"/>
      <c r="P124" s="1"/>
      <c r="Q124" s="1"/>
      <c r="R124" s="1"/>
    </row>
    <row r="125" spans="1:18" ht="12.75">
      <c r="A125" s="1"/>
      <c r="B125" s="1"/>
      <c r="C125" s="1"/>
      <c r="D125" s="1"/>
      <c r="E125" s="1"/>
      <c r="F125" s="1"/>
      <c r="G125" s="1"/>
      <c r="H125" s="1"/>
      <c r="I125" s="1"/>
      <c r="J125" s="1"/>
      <c r="K125" s="1"/>
      <c r="L125" s="1"/>
      <c r="M125" s="1"/>
      <c r="N125" s="1"/>
      <c r="O125" s="1"/>
      <c r="P125" s="1"/>
      <c r="Q125" s="1"/>
      <c r="R125" s="1"/>
    </row>
    <row r="126" spans="1:18" ht="12.75">
      <c r="A126" s="1"/>
      <c r="B126" s="1"/>
      <c r="C126" s="1"/>
      <c r="D126" s="1"/>
      <c r="E126" s="1"/>
      <c r="F126" s="1"/>
      <c r="G126" s="1"/>
      <c r="H126" s="1"/>
      <c r="I126" s="1"/>
      <c r="J126" s="1"/>
      <c r="K126" s="1"/>
      <c r="L126" s="1"/>
      <c r="M126" s="1"/>
      <c r="N126" s="1"/>
      <c r="O126" s="1"/>
      <c r="P126" s="1"/>
      <c r="Q126" s="1"/>
      <c r="R126" s="1"/>
    </row>
    <row r="127" spans="1:18" ht="12.75">
      <c r="A127" s="1"/>
      <c r="B127" s="1"/>
      <c r="C127" s="1"/>
      <c r="D127" s="1"/>
      <c r="E127" s="1"/>
      <c r="F127" s="1"/>
      <c r="G127" s="1"/>
      <c r="H127" s="1"/>
      <c r="I127" s="1"/>
      <c r="J127" s="1"/>
      <c r="K127" s="1"/>
      <c r="L127" s="1"/>
      <c r="M127" s="1"/>
      <c r="N127" s="1"/>
      <c r="O127" s="1"/>
      <c r="P127" s="1"/>
      <c r="Q127" s="1"/>
      <c r="R127" s="1"/>
    </row>
    <row r="128" spans="1:18" ht="12.75">
      <c r="A128" s="1"/>
      <c r="B128" s="1"/>
      <c r="C128" s="1"/>
      <c r="D128" s="1"/>
      <c r="E128" s="1"/>
      <c r="F128" s="1"/>
      <c r="G128" s="1"/>
      <c r="H128" s="1"/>
      <c r="I128" s="1"/>
      <c r="J128" s="1"/>
      <c r="K128" s="1"/>
      <c r="L128" s="1"/>
      <c r="M128" s="1"/>
      <c r="N128" s="1"/>
      <c r="O128" s="1"/>
      <c r="P128" s="1"/>
      <c r="Q128" s="1"/>
      <c r="R128" s="1"/>
    </row>
    <row r="129" spans="1:18" ht="12.75">
      <c r="A129" s="1"/>
      <c r="B129" s="1"/>
      <c r="C129" s="1"/>
      <c r="D129" s="1"/>
      <c r="E129" s="1"/>
      <c r="F129" s="1"/>
      <c r="G129" s="1"/>
      <c r="H129" s="1"/>
      <c r="I129" s="1"/>
      <c r="J129" s="1"/>
      <c r="K129" s="1"/>
      <c r="L129" s="1"/>
      <c r="M129" s="1"/>
      <c r="N129" s="1"/>
      <c r="O129" s="1"/>
      <c r="P129" s="1"/>
      <c r="Q129" s="1"/>
      <c r="R129" s="1"/>
    </row>
    <row r="130" spans="1:18" ht="12.75">
      <c r="A130" s="1"/>
      <c r="B130" s="1"/>
      <c r="C130" s="1"/>
      <c r="D130" s="1"/>
      <c r="E130" s="1"/>
      <c r="F130" s="1"/>
      <c r="G130" s="1"/>
      <c r="H130" s="1"/>
      <c r="I130" s="1"/>
      <c r="J130" s="1"/>
      <c r="K130" s="1"/>
      <c r="L130" s="1"/>
      <c r="M130" s="1"/>
      <c r="N130" s="1"/>
      <c r="O130" s="1"/>
      <c r="P130" s="1"/>
      <c r="Q130" s="1"/>
      <c r="R130" s="1"/>
    </row>
    <row r="131" spans="1:18" ht="12.75">
      <c r="A131" s="1"/>
      <c r="B131" s="1"/>
      <c r="C131" s="1"/>
      <c r="D131" s="1"/>
      <c r="E131" s="1"/>
      <c r="F131" s="1"/>
      <c r="G131" s="1"/>
      <c r="H131" s="1"/>
      <c r="I131" s="1"/>
      <c r="J131" s="1"/>
      <c r="K131" s="1"/>
      <c r="L131" s="1"/>
      <c r="M131" s="1"/>
      <c r="N131" s="1"/>
      <c r="O131" s="1"/>
      <c r="P131" s="1"/>
      <c r="Q131" s="1"/>
      <c r="R131" s="1"/>
    </row>
    <row r="132" spans="1:18" ht="12.75">
      <c r="A132" s="1"/>
      <c r="B132" s="1"/>
      <c r="C132" s="1"/>
      <c r="D132" s="1"/>
      <c r="E132" s="1"/>
      <c r="F132" s="1"/>
      <c r="G132" s="1"/>
      <c r="H132" s="1"/>
      <c r="I132" s="1"/>
      <c r="J132" s="1"/>
      <c r="K132" s="1"/>
      <c r="L132" s="1"/>
      <c r="M132" s="1"/>
      <c r="N132" s="1"/>
      <c r="O132" s="1"/>
      <c r="P132" s="1"/>
      <c r="Q132" s="1"/>
      <c r="R132" s="1"/>
    </row>
    <row r="133" spans="1:18" ht="12.75">
      <c r="A133" s="1"/>
      <c r="B133" s="1"/>
      <c r="C133" s="1"/>
      <c r="D133" s="1"/>
      <c r="E133" s="1"/>
      <c r="F133" s="1"/>
      <c r="G133" s="1"/>
      <c r="H133" s="1"/>
      <c r="I133" s="1"/>
      <c r="J133" s="1"/>
      <c r="K133" s="1"/>
      <c r="L133" s="1"/>
      <c r="M133" s="1"/>
      <c r="N133" s="1"/>
      <c r="O133" s="1"/>
      <c r="P133" s="1"/>
      <c r="Q133" s="1"/>
      <c r="R133" s="1"/>
    </row>
    <row r="134" spans="1:18" ht="12.75">
      <c r="A134" s="1"/>
      <c r="B134" s="1"/>
      <c r="C134" s="1"/>
      <c r="D134" s="1"/>
      <c r="E134" s="1"/>
      <c r="F134" s="1"/>
      <c r="G134" s="1"/>
      <c r="H134" s="1"/>
      <c r="I134" s="1"/>
      <c r="J134" s="1"/>
      <c r="K134" s="1"/>
      <c r="L134" s="1"/>
      <c r="M134" s="1"/>
      <c r="N134" s="1"/>
      <c r="O134" s="1"/>
      <c r="P134" s="1"/>
      <c r="Q134" s="1"/>
      <c r="R134" s="1"/>
    </row>
    <row r="135" spans="1:18" ht="12.75">
      <c r="A135" s="1"/>
      <c r="B135" s="1"/>
      <c r="C135" s="1"/>
      <c r="D135" s="1"/>
      <c r="E135" s="1"/>
      <c r="F135" s="1"/>
      <c r="G135" s="1"/>
      <c r="H135" s="1"/>
      <c r="I135" s="1"/>
      <c r="J135" s="1"/>
      <c r="K135" s="1"/>
      <c r="L135" s="1"/>
      <c r="M135" s="1"/>
      <c r="N135" s="1"/>
      <c r="O135" s="1"/>
      <c r="P135" s="1"/>
      <c r="Q135" s="1"/>
      <c r="R135" s="1"/>
    </row>
    <row r="136" spans="1:18" ht="12.75">
      <c r="A136" s="1"/>
      <c r="B136" s="1"/>
      <c r="C136" s="1"/>
      <c r="D136" s="1"/>
      <c r="E136" s="1"/>
      <c r="F136" s="1"/>
      <c r="G136" s="1"/>
      <c r="H136" s="1"/>
      <c r="I136" s="1"/>
      <c r="J136" s="1"/>
      <c r="K136" s="1"/>
      <c r="L136" s="1"/>
      <c r="M136" s="1"/>
      <c r="N136" s="1"/>
      <c r="O136" s="1"/>
      <c r="P136" s="1"/>
      <c r="Q136" s="1"/>
      <c r="R136" s="1"/>
    </row>
    <row r="137" spans="1:18" ht="12.75">
      <c r="A137" s="1"/>
      <c r="B137" s="1"/>
      <c r="C137" s="1"/>
      <c r="D137" s="1"/>
      <c r="E137" s="1"/>
      <c r="F137" s="1"/>
      <c r="G137" s="1"/>
      <c r="H137" s="1"/>
      <c r="I137" s="1"/>
      <c r="J137" s="1"/>
      <c r="K137" s="1"/>
      <c r="L137" s="1"/>
      <c r="M137" s="1"/>
      <c r="N137" s="1"/>
      <c r="O137" s="1"/>
      <c r="P137" s="1"/>
      <c r="Q137" s="1"/>
      <c r="R137" s="1"/>
    </row>
    <row r="138" spans="1:18" ht="12.75">
      <c r="A138" s="1"/>
      <c r="B138" s="1"/>
      <c r="C138" s="1"/>
      <c r="D138" s="1"/>
      <c r="E138" s="1"/>
      <c r="F138" s="1"/>
      <c r="G138" s="1"/>
      <c r="H138" s="1"/>
      <c r="I138" s="1"/>
      <c r="J138" s="1"/>
      <c r="K138" s="1"/>
      <c r="L138" s="1"/>
      <c r="M138" s="1"/>
      <c r="N138" s="1"/>
      <c r="O138" s="1"/>
      <c r="P138" s="1"/>
      <c r="Q138" s="1"/>
      <c r="R138" s="1"/>
    </row>
    <row r="139" spans="1:18" ht="12.75">
      <c r="A139" s="1"/>
      <c r="B139" s="1"/>
      <c r="C139" s="1"/>
      <c r="D139" s="1"/>
      <c r="E139" s="1"/>
      <c r="F139" s="1"/>
      <c r="G139" s="1"/>
      <c r="H139" s="1"/>
      <c r="I139" s="1"/>
      <c r="J139" s="1"/>
      <c r="K139" s="1"/>
      <c r="L139" s="1"/>
      <c r="M139" s="1"/>
      <c r="N139" s="1"/>
      <c r="O139" s="1"/>
      <c r="P139" s="1"/>
      <c r="Q139" s="1"/>
      <c r="R139" s="1"/>
    </row>
    <row r="140" spans="1:18" ht="12.75">
      <c r="A140" s="1"/>
      <c r="B140" s="1"/>
      <c r="C140" s="1"/>
      <c r="D140" s="1"/>
      <c r="E140" s="1"/>
      <c r="F140" s="1"/>
      <c r="G140" s="1"/>
      <c r="H140" s="1"/>
      <c r="I140" s="1"/>
      <c r="J140" s="1"/>
      <c r="K140" s="1"/>
      <c r="L140" s="1"/>
      <c r="M140" s="1"/>
      <c r="N140" s="1"/>
      <c r="O140" s="1"/>
      <c r="P140" s="1"/>
      <c r="Q140" s="1"/>
      <c r="R140" s="1"/>
    </row>
    <row r="141" spans="1:18" ht="12.75">
      <c r="A141" s="1"/>
      <c r="B141" s="1"/>
      <c r="C141" s="1"/>
      <c r="D141" s="1"/>
      <c r="E141" s="1"/>
      <c r="F141" s="1"/>
      <c r="G141" s="1"/>
      <c r="H141" s="1"/>
      <c r="I141" s="1"/>
      <c r="J141" s="1"/>
      <c r="K141" s="1"/>
      <c r="L141" s="1"/>
      <c r="M141" s="1"/>
      <c r="N141" s="1"/>
      <c r="O141" s="1"/>
      <c r="P141" s="1"/>
      <c r="Q141" s="1"/>
      <c r="R141" s="1"/>
    </row>
    <row r="142" spans="1:18" ht="12.75">
      <c r="A142" s="1"/>
      <c r="B142" s="1"/>
      <c r="C142" s="1"/>
      <c r="D142" s="1"/>
      <c r="E142" s="1"/>
      <c r="F142" s="1"/>
      <c r="G142" s="1"/>
      <c r="H142" s="1"/>
      <c r="I142" s="1"/>
      <c r="J142" s="1"/>
      <c r="K142" s="1"/>
      <c r="L142" s="1"/>
      <c r="M142" s="1"/>
      <c r="N142" s="1"/>
      <c r="O142" s="1"/>
      <c r="P142" s="1"/>
      <c r="Q142" s="1"/>
      <c r="R142" s="1"/>
    </row>
    <row r="143" spans="1:18" ht="12.75">
      <c r="A143" s="1"/>
      <c r="B143" s="1"/>
      <c r="C143" s="1"/>
      <c r="D143" s="1"/>
      <c r="E143" s="1"/>
      <c r="F143" s="1"/>
      <c r="G143" s="1"/>
      <c r="H143" s="1"/>
      <c r="I143" s="1"/>
      <c r="J143" s="1"/>
      <c r="K143" s="1"/>
      <c r="L143" s="1"/>
      <c r="M143" s="1"/>
      <c r="N143" s="1"/>
      <c r="O143" s="1"/>
      <c r="P143" s="1"/>
      <c r="Q143" s="1"/>
      <c r="R143" s="1"/>
    </row>
    <row r="144" spans="1:18" ht="12.75">
      <c r="A144" s="1"/>
      <c r="B144" s="1"/>
      <c r="C144" s="1"/>
      <c r="D144" s="1"/>
      <c r="E144" s="1"/>
      <c r="F144" s="1"/>
      <c r="G144" s="1"/>
      <c r="H144" s="1"/>
      <c r="I144" s="1"/>
      <c r="J144" s="1"/>
      <c r="K144" s="1"/>
      <c r="L144" s="1"/>
      <c r="M144" s="1"/>
      <c r="N144" s="1"/>
      <c r="O144" s="1"/>
      <c r="P144" s="1"/>
      <c r="Q144" s="1"/>
      <c r="R144" s="1"/>
    </row>
    <row r="145" spans="1:18" ht="12.75">
      <c r="A145" s="1"/>
      <c r="B145" s="1"/>
      <c r="C145" s="1"/>
      <c r="D145" s="1"/>
      <c r="E145" s="1"/>
      <c r="F145" s="1"/>
      <c r="G145" s="1"/>
      <c r="H145" s="1"/>
      <c r="I145" s="1"/>
      <c r="J145" s="1"/>
      <c r="K145" s="1"/>
      <c r="L145" s="1"/>
      <c r="M145" s="1"/>
      <c r="N145" s="1"/>
      <c r="O145" s="1"/>
      <c r="P145" s="1"/>
      <c r="Q145" s="1"/>
      <c r="R145" s="1"/>
    </row>
    <row r="146" spans="1:18" ht="12.75">
      <c r="A146" s="1"/>
      <c r="B146" s="1"/>
      <c r="C146" s="1"/>
      <c r="D146" s="1"/>
      <c r="E146" s="1"/>
      <c r="F146" s="1"/>
      <c r="G146" s="1"/>
      <c r="H146" s="1"/>
      <c r="I146" s="1"/>
      <c r="J146" s="1"/>
      <c r="K146" s="1"/>
      <c r="L146" s="1"/>
      <c r="M146" s="1"/>
      <c r="N146" s="1"/>
      <c r="O146" s="1"/>
      <c r="P146" s="1"/>
      <c r="Q146" s="1"/>
      <c r="R146" s="1"/>
    </row>
    <row r="147" spans="1:18" ht="12.75">
      <c r="A147" s="1"/>
      <c r="B147" s="1"/>
      <c r="C147" s="1"/>
      <c r="D147" s="1"/>
      <c r="E147" s="1"/>
      <c r="F147" s="1"/>
      <c r="G147" s="1"/>
      <c r="H147" s="1"/>
      <c r="I147" s="1"/>
      <c r="J147" s="1"/>
      <c r="K147" s="1"/>
      <c r="L147" s="1"/>
      <c r="M147" s="1"/>
      <c r="N147" s="1"/>
      <c r="O147" s="1"/>
      <c r="P147" s="1"/>
      <c r="Q147" s="1"/>
      <c r="R147" s="1"/>
    </row>
    <row r="148" spans="1:18" ht="12.75">
      <c r="A148" s="1"/>
      <c r="B148" s="1"/>
      <c r="C148" s="1"/>
      <c r="D148" s="1"/>
      <c r="E148" s="1"/>
      <c r="F148" s="1"/>
      <c r="G148" s="1"/>
      <c r="H148" s="1"/>
      <c r="I148" s="1"/>
      <c r="J148" s="1"/>
      <c r="K148" s="1"/>
      <c r="L148" s="1"/>
      <c r="M148" s="1"/>
      <c r="N148" s="1"/>
      <c r="O148" s="1"/>
      <c r="P148" s="1"/>
      <c r="Q148" s="1"/>
      <c r="R148" s="1"/>
    </row>
    <row r="149" spans="1:18" ht="12.75">
      <c r="A149" s="1"/>
      <c r="B149" s="1"/>
      <c r="C149" s="1"/>
      <c r="D149" s="1"/>
      <c r="E149" s="1"/>
      <c r="F149" s="1"/>
      <c r="G149" s="1"/>
      <c r="H149" s="1"/>
      <c r="I149" s="1"/>
      <c r="J149" s="1"/>
      <c r="K149" s="1"/>
      <c r="L149" s="1"/>
      <c r="M149" s="1"/>
      <c r="N149" s="1"/>
      <c r="O149" s="1"/>
      <c r="P149" s="1"/>
      <c r="Q149" s="1"/>
      <c r="R149" s="1"/>
    </row>
    <row r="150" spans="1:18" ht="12.75">
      <c r="A150" s="1"/>
      <c r="B150" s="1"/>
      <c r="C150" s="1"/>
      <c r="D150" s="1"/>
      <c r="E150" s="1"/>
      <c r="F150" s="1"/>
      <c r="G150" s="1"/>
      <c r="H150" s="1"/>
      <c r="I150" s="1"/>
      <c r="J150" s="1"/>
      <c r="K150" s="1"/>
      <c r="L150" s="1"/>
      <c r="M150" s="1"/>
      <c r="N150" s="1"/>
      <c r="O150" s="1"/>
      <c r="P150" s="1"/>
      <c r="Q150" s="1"/>
      <c r="R150" s="1"/>
    </row>
    <row r="151" spans="1:18" ht="12.75">
      <c r="A151" s="1"/>
      <c r="B151" s="1"/>
      <c r="C151" s="1"/>
      <c r="D151" s="1"/>
      <c r="E151" s="1"/>
      <c r="F151" s="1"/>
      <c r="G151" s="1"/>
      <c r="H151" s="1"/>
      <c r="I151" s="1"/>
      <c r="J151" s="1"/>
      <c r="K151" s="1"/>
      <c r="L151" s="1"/>
      <c r="M151" s="1"/>
      <c r="N151" s="1"/>
      <c r="O151" s="1"/>
      <c r="P151" s="1"/>
      <c r="Q151" s="1"/>
      <c r="R151" s="1"/>
    </row>
    <row r="152" spans="1:18" ht="12.75">
      <c r="A152" s="1"/>
      <c r="B152" s="1"/>
      <c r="C152" s="1"/>
      <c r="D152" s="1"/>
      <c r="E152" s="1"/>
      <c r="F152" s="1"/>
      <c r="G152" s="1"/>
      <c r="H152" s="1"/>
      <c r="I152" s="1"/>
      <c r="J152" s="1"/>
      <c r="K152" s="1"/>
      <c r="L152" s="1"/>
      <c r="M152" s="1"/>
      <c r="N152" s="1"/>
      <c r="O152" s="1"/>
      <c r="P152" s="1"/>
      <c r="Q152" s="1"/>
      <c r="R152" s="1"/>
    </row>
    <row r="153" spans="1:18" ht="12.75">
      <c r="A153" s="1"/>
      <c r="B153" s="1"/>
      <c r="C153" s="1"/>
      <c r="D153" s="1"/>
      <c r="E153" s="1"/>
      <c r="F153" s="1"/>
      <c r="G153" s="1"/>
      <c r="H153" s="1"/>
      <c r="I153" s="1"/>
      <c r="J153" s="1"/>
      <c r="K153" s="1"/>
      <c r="L153" s="1"/>
      <c r="M153" s="1"/>
      <c r="N153" s="1"/>
      <c r="O153" s="1"/>
      <c r="P153" s="1"/>
      <c r="Q153" s="1"/>
      <c r="R153" s="1"/>
    </row>
    <row r="154" spans="1:18" ht="12.75">
      <c r="A154" s="1"/>
      <c r="B154" s="1"/>
      <c r="C154" s="1"/>
      <c r="D154" s="1"/>
      <c r="E154" s="1"/>
      <c r="F154" s="1"/>
      <c r="G154" s="1"/>
      <c r="H154" s="1"/>
      <c r="I154" s="1"/>
      <c r="J154" s="1"/>
      <c r="K154" s="1"/>
      <c r="L154" s="1"/>
      <c r="M154" s="1"/>
      <c r="N154" s="1"/>
      <c r="O154" s="1"/>
      <c r="P154" s="1"/>
      <c r="Q154" s="1"/>
      <c r="R154" s="1"/>
    </row>
    <row r="155" spans="1:18" ht="12.75">
      <c r="A155" s="1"/>
      <c r="B155" s="1"/>
      <c r="C155" s="1"/>
      <c r="D155" s="1"/>
      <c r="E155" s="1"/>
      <c r="F155" s="1"/>
      <c r="G155" s="1"/>
      <c r="H155" s="1"/>
      <c r="I155" s="1"/>
      <c r="J155" s="1"/>
      <c r="K155" s="1"/>
      <c r="L155" s="1"/>
      <c r="M155" s="1"/>
      <c r="N155" s="1"/>
      <c r="O155" s="1"/>
      <c r="P155" s="1"/>
      <c r="Q155" s="1"/>
      <c r="R155" s="1"/>
    </row>
    <row r="156" spans="1:18" ht="12.75">
      <c r="A156" s="1"/>
      <c r="B156" s="1"/>
      <c r="C156" s="1"/>
      <c r="D156" s="1"/>
      <c r="E156" s="1"/>
      <c r="F156" s="1"/>
      <c r="G156" s="1"/>
      <c r="H156" s="1"/>
      <c r="I156" s="1"/>
      <c r="J156" s="1"/>
      <c r="K156" s="1"/>
      <c r="L156" s="1"/>
      <c r="M156" s="1"/>
      <c r="N156" s="1"/>
      <c r="O156" s="1"/>
      <c r="P156" s="1"/>
      <c r="Q156" s="1"/>
      <c r="R156" s="1"/>
    </row>
    <row r="157" spans="1:18" ht="12.75">
      <c r="A157" s="1"/>
      <c r="B157" s="1"/>
      <c r="C157" s="1"/>
      <c r="D157" s="1"/>
      <c r="E157" s="1"/>
      <c r="F157" s="1"/>
      <c r="G157" s="1"/>
      <c r="H157" s="1"/>
      <c r="I157" s="1"/>
      <c r="J157" s="1"/>
      <c r="K157" s="1"/>
      <c r="L157" s="1"/>
      <c r="M157" s="1"/>
      <c r="N157" s="1"/>
      <c r="O157" s="1"/>
      <c r="P157" s="1"/>
      <c r="Q157" s="1"/>
      <c r="R157" s="1"/>
    </row>
    <row r="158" spans="1:18" ht="12.75">
      <c r="A158" s="1"/>
      <c r="B158" s="1"/>
      <c r="C158" s="1"/>
      <c r="D158" s="1"/>
      <c r="E158" s="1"/>
      <c r="F158" s="1"/>
      <c r="G158" s="1"/>
      <c r="H158" s="1"/>
      <c r="I158" s="1"/>
      <c r="J158" s="1"/>
      <c r="K158" s="1"/>
      <c r="L158" s="1"/>
      <c r="M158" s="1"/>
      <c r="N158" s="1"/>
      <c r="O158" s="1"/>
      <c r="P158" s="1"/>
      <c r="Q158" s="1"/>
      <c r="R158" s="1"/>
    </row>
    <row r="159" spans="1:18" ht="12.75">
      <c r="A159" s="1"/>
      <c r="B159" s="1"/>
      <c r="C159" s="1"/>
      <c r="D159" s="1"/>
      <c r="E159" s="1"/>
      <c r="F159" s="1"/>
      <c r="G159" s="1"/>
      <c r="H159" s="1"/>
      <c r="I159" s="1"/>
      <c r="J159" s="1"/>
      <c r="K159" s="1"/>
      <c r="L159" s="1"/>
      <c r="M159" s="1"/>
      <c r="N159" s="1"/>
      <c r="O159" s="1"/>
      <c r="P159" s="1"/>
      <c r="Q159" s="1"/>
      <c r="R159" s="1"/>
    </row>
    <row r="160" spans="1:18" ht="12.75">
      <c r="A160" s="1"/>
      <c r="B160" s="1"/>
      <c r="C160" s="1"/>
      <c r="D160" s="1"/>
      <c r="E160" s="1"/>
      <c r="F160" s="1"/>
      <c r="G160" s="1"/>
      <c r="H160" s="1"/>
      <c r="I160" s="1"/>
      <c r="J160" s="1"/>
      <c r="K160" s="1"/>
      <c r="L160" s="1"/>
      <c r="M160" s="1"/>
      <c r="N160" s="1"/>
      <c r="O160" s="1"/>
      <c r="P160" s="1"/>
      <c r="Q160" s="1"/>
      <c r="R160" s="1"/>
    </row>
    <row r="161" spans="1:18" ht="12.75">
      <c r="A161" s="1"/>
      <c r="B161" s="1"/>
      <c r="C161" s="1"/>
      <c r="D161" s="1"/>
      <c r="E161" s="1"/>
      <c r="F161" s="1"/>
      <c r="G161" s="1"/>
      <c r="H161" s="1"/>
      <c r="I161" s="1"/>
      <c r="J161" s="1"/>
      <c r="K161" s="1"/>
      <c r="L161" s="1"/>
      <c r="M161" s="1"/>
      <c r="N161" s="1"/>
      <c r="O161" s="1"/>
      <c r="P161" s="1"/>
      <c r="Q161" s="1"/>
      <c r="R161" s="1"/>
    </row>
    <row r="162" spans="1:18" ht="12.75">
      <c r="A162" s="1"/>
      <c r="B162" s="1"/>
      <c r="C162" s="1"/>
      <c r="D162" s="1"/>
      <c r="E162" s="1"/>
      <c r="F162" s="1"/>
      <c r="G162" s="1"/>
      <c r="H162" s="1"/>
      <c r="I162" s="1"/>
      <c r="J162" s="1"/>
      <c r="K162" s="1"/>
      <c r="L162" s="1"/>
      <c r="M162" s="1"/>
      <c r="N162" s="1"/>
      <c r="O162" s="1"/>
      <c r="P162" s="1"/>
      <c r="Q162" s="1"/>
      <c r="R162" s="1"/>
    </row>
    <row r="163" spans="1:18" ht="12.75">
      <c r="A163" s="1"/>
      <c r="B163" s="1"/>
      <c r="C163" s="1"/>
      <c r="D163" s="1"/>
      <c r="E163" s="1"/>
      <c r="F163" s="1"/>
      <c r="G163" s="1"/>
      <c r="H163" s="1"/>
      <c r="I163" s="1"/>
      <c r="J163" s="1"/>
      <c r="K163" s="1"/>
      <c r="L163" s="1"/>
      <c r="M163" s="1"/>
      <c r="N163" s="1"/>
      <c r="O163" s="1"/>
      <c r="P163" s="1"/>
      <c r="Q163" s="1"/>
      <c r="R163" s="1"/>
    </row>
    <row r="164" spans="1:18" ht="12.75">
      <c r="A164" s="1"/>
      <c r="B164" s="1"/>
      <c r="C164" s="1"/>
      <c r="D164" s="1"/>
      <c r="E164" s="1"/>
      <c r="F164" s="1"/>
      <c r="G164" s="1"/>
      <c r="H164" s="1"/>
      <c r="I164" s="1"/>
      <c r="J164" s="1"/>
      <c r="K164" s="1"/>
      <c r="L164" s="1"/>
      <c r="M164" s="1"/>
      <c r="N164" s="1"/>
      <c r="O164" s="1"/>
      <c r="P164" s="1"/>
      <c r="Q164" s="1"/>
      <c r="R164" s="1"/>
    </row>
    <row r="165" spans="1:18" ht="12.75">
      <c r="A165" s="1"/>
      <c r="B165" s="1"/>
      <c r="C165" s="1"/>
      <c r="D165" s="1"/>
      <c r="E165" s="1"/>
      <c r="F165" s="1"/>
      <c r="G165" s="1"/>
      <c r="H165" s="1"/>
      <c r="I165" s="1"/>
      <c r="J165" s="1"/>
      <c r="K165" s="1"/>
      <c r="L165" s="1"/>
      <c r="M165" s="1"/>
      <c r="N165" s="1"/>
      <c r="O165" s="1"/>
      <c r="P165" s="1"/>
      <c r="Q165" s="1"/>
      <c r="R165" s="1"/>
    </row>
    <row r="166" spans="1:18" ht="12.75">
      <c r="A166" s="1"/>
      <c r="B166" s="1"/>
      <c r="C166" s="1"/>
      <c r="D166" s="1"/>
      <c r="E166" s="1"/>
      <c r="F166" s="1"/>
      <c r="G166" s="1"/>
      <c r="H166" s="1"/>
      <c r="I166" s="1"/>
      <c r="J166" s="1"/>
      <c r="K166" s="1"/>
      <c r="L166" s="1"/>
      <c r="M166" s="1"/>
      <c r="N166" s="1"/>
      <c r="O166" s="1"/>
      <c r="P166" s="1"/>
      <c r="Q166" s="1"/>
      <c r="R166" s="1"/>
    </row>
    <row r="167" spans="1:18" ht="12.75">
      <c r="A167" s="1"/>
      <c r="B167" s="1"/>
      <c r="C167" s="1"/>
      <c r="D167" s="1"/>
      <c r="E167" s="1"/>
      <c r="F167" s="1"/>
      <c r="G167" s="1"/>
      <c r="H167" s="1"/>
      <c r="I167" s="1"/>
      <c r="J167" s="1"/>
      <c r="K167" s="1"/>
      <c r="L167" s="1"/>
      <c r="M167" s="1"/>
      <c r="N167" s="1"/>
      <c r="O167" s="1"/>
      <c r="P167" s="1"/>
      <c r="Q167" s="1"/>
      <c r="R167" s="1"/>
    </row>
    <row r="168" spans="1:18" ht="12.75">
      <c r="A168" s="1"/>
      <c r="B168" s="1"/>
      <c r="C168" s="1"/>
      <c r="D168" s="1"/>
      <c r="E168" s="1"/>
      <c r="F168" s="1"/>
      <c r="G168" s="1"/>
      <c r="H168" s="1"/>
      <c r="I168" s="1"/>
      <c r="J168" s="1"/>
      <c r="K168" s="1"/>
      <c r="L168" s="1"/>
      <c r="M168" s="1"/>
      <c r="N168" s="1"/>
      <c r="O168" s="1"/>
      <c r="P168" s="1"/>
      <c r="Q168" s="1"/>
      <c r="R168" s="1"/>
    </row>
    <row r="169" spans="1:18" ht="12.75">
      <c r="A169" s="1"/>
      <c r="B169" s="1"/>
      <c r="C169" s="1"/>
      <c r="D169" s="1"/>
      <c r="E169" s="1"/>
      <c r="F169" s="1"/>
      <c r="G169" s="1"/>
      <c r="H169" s="1"/>
      <c r="I169" s="1"/>
      <c r="J169" s="1"/>
      <c r="K169" s="1"/>
      <c r="L169" s="1"/>
      <c r="M169" s="1"/>
      <c r="N169" s="1"/>
      <c r="O169" s="1"/>
      <c r="P169" s="1"/>
      <c r="Q169" s="1"/>
      <c r="R169" s="1"/>
    </row>
    <row r="170" spans="1:18" ht="12.75">
      <c r="A170" s="1"/>
      <c r="B170" s="1"/>
      <c r="C170" s="1"/>
      <c r="D170" s="1"/>
      <c r="E170" s="1"/>
      <c r="F170" s="1"/>
      <c r="G170" s="1"/>
      <c r="H170" s="1"/>
      <c r="I170" s="1"/>
      <c r="J170" s="1"/>
      <c r="K170" s="1"/>
      <c r="L170" s="1"/>
      <c r="M170" s="1"/>
      <c r="N170" s="1"/>
      <c r="O170" s="1"/>
      <c r="P170" s="1"/>
      <c r="Q170" s="1"/>
      <c r="R170" s="1"/>
    </row>
  </sheetData>
  <mergeCells count="4">
    <mergeCell ref="D96:I96"/>
    <mergeCell ref="O68:O69"/>
    <mergeCell ref="P68:P69"/>
    <mergeCell ref="B1:P1"/>
  </mergeCells>
  <conditionalFormatting sqref="H99:H100">
    <cfRule type="cellIs" priority="1" dxfId="0" operator="equal" stopIfTrue="1">
      <formula>"RED"</formula>
    </cfRule>
    <cfRule type="cellIs" priority="2" dxfId="1" operator="equal" stopIfTrue="1">
      <formula>"GREEN"</formula>
    </cfRule>
    <cfRule type="cellIs" priority="3" dxfId="2" operator="equal" stopIfTrue="1">
      <formula>"AMBER"</formula>
    </cfRule>
  </conditionalFormatting>
  <conditionalFormatting sqref="H2:H3">
    <cfRule type="cellIs" priority="4" dxfId="1" operator="equal" stopIfTrue="1">
      <formula>"GREEN"</formula>
    </cfRule>
    <cfRule type="cellIs" priority="5" dxfId="0" operator="equal" stopIfTrue="1">
      <formula>"RED"</formula>
    </cfRule>
    <cfRule type="cellIs" priority="6" dxfId="2" operator="equal" stopIfTrue="1">
      <formula>"AMBER"</formula>
    </cfRule>
  </conditionalFormatting>
  <conditionalFormatting sqref="F2">
    <cfRule type="cellIs" priority="7" dxfId="0" operator="equal" stopIfTrue="1">
      <formula>"RED"</formula>
    </cfRule>
    <cfRule type="cellIs" priority="8" dxfId="1" operator="equal" stopIfTrue="1">
      <formula>"GREEN"</formula>
    </cfRule>
    <cfRule type="cellIs" priority="9" dxfId="2" operator="equal" stopIfTrue="1">
      <formula>"AMBER"</formula>
    </cfRule>
  </conditionalFormatting>
  <printOptions horizontalCentered="1"/>
  <pageMargins left="0.2362204724409449" right="0.2362204724409449" top="0.74" bottom="0.2" header="0.15748031496062992" footer="0.15748031496062992"/>
  <pageSetup horizontalDpi="600" verticalDpi="600" orientation="portrait" paperSize="9" scale="65" r:id="rId2"/>
  <headerFooter alignWithMargins="0">
    <oddHeader>&amp;R&amp;F
&amp;D
 Page &amp;P of &amp;N</oddHeader>
  </headerFooter>
  <drawing r:id="rId1"/>
</worksheet>
</file>

<file path=xl/worksheets/sheet4.xml><?xml version="1.0" encoding="utf-8"?>
<worksheet xmlns="http://schemas.openxmlformats.org/spreadsheetml/2006/main" xmlns:r="http://schemas.openxmlformats.org/officeDocument/2006/relationships">
  <sheetPr codeName="Sheet5">
    <tabColor indexed="11"/>
    <pageSetUpPr fitToPage="1"/>
  </sheetPr>
  <dimension ref="A1:IE72"/>
  <sheetViews>
    <sheetView showGridLines="0" tabSelected="1" zoomScale="85" zoomScaleNormal="85" workbookViewId="0" topLeftCell="G48">
      <selection activeCell="P66" sqref="A1:P66"/>
    </sheetView>
  </sheetViews>
  <sheetFormatPr defaultColWidth="9.140625" defaultRowHeight="12.75"/>
  <cols>
    <col min="1" max="1" width="34.8515625" style="86" bestFit="1" customWidth="1"/>
    <col min="2" max="2" width="8.421875" style="86" bestFit="1" customWidth="1"/>
    <col min="3" max="7" width="8.00390625" style="86" bestFit="1" customWidth="1"/>
    <col min="8" max="8" width="9.7109375" style="86" customWidth="1"/>
    <col min="9" max="13" width="9.00390625" style="86" bestFit="1" customWidth="1"/>
    <col min="14" max="14" width="8.00390625" style="86" bestFit="1" customWidth="1"/>
    <col min="15" max="15" width="9.00390625" style="86" bestFit="1" customWidth="1"/>
    <col min="16" max="16" width="9.00390625" style="86" customWidth="1"/>
    <col min="17" max="22" width="10.00390625" style="86" customWidth="1"/>
    <col min="23" max="23" width="10.140625" style="86" bestFit="1" customWidth="1"/>
    <col min="24" max="16384" width="9.140625" style="86" customWidth="1"/>
  </cols>
  <sheetData>
    <row r="1" spans="1:15" ht="18.75" thickBot="1">
      <c r="A1" s="253" t="s">
        <v>3</v>
      </c>
      <c r="B1" s="254"/>
      <c r="C1" s="254"/>
      <c r="D1" s="254"/>
      <c r="E1" s="254"/>
      <c r="F1" s="254"/>
      <c r="G1" s="254"/>
      <c r="H1" s="254"/>
      <c r="I1" s="254"/>
      <c r="J1" s="254"/>
      <c r="K1" s="254"/>
      <c r="L1" s="254"/>
      <c r="M1" s="254"/>
      <c r="N1" s="254"/>
      <c r="O1" s="255"/>
    </row>
    <row r="2" spans="1:15" ht="12.75">
      <c r="A2" s="94" t="s">
        <v>53</v>
      </c>
      <c r="B2" s="117" t="s">
        <v>40</v>
      </c>
      <c r="C2" s="117">
        <v>1996</v>
      </c>
      <c r="D2" s="117">
        <v>1997</v>
      </c>
      <c r="E2" s="117">
        <v>1998</v>
      </c>
      <c r="F2" s="117">
        <v>1999</v>
      </c>
      <c r="G2" s="117">
        <v>2000</v>
      </c>
      <c r="H2" s="117">
        <v>2001</v>
      </c>
      <c r="I2" s="117">
        <v>2002</v>
      </c>
      <c r="J2" s="117">
        <v>2003</v>
      </c>
      <c r="K2" s="117">
        <v>2004</v>
      </c>
      <c r="L2" s="117">
        <v>2005</v>
      </c>
      <c r="M2" s="117">
        <v>2006</v>
      </c>
      <c r="N2" s="117">
        <v>2007</v>
      </c>
      <c r="O2" s="118" t="s">
        <v>0</v>
      </c>
    </row>
    <row r="3" spans="1:15" ht="12.75">
      <c r="A3" s="95" t="s">
        <v>22</v>
      </c>
      <c r="B3" s="119">
        <v>79</v>
      </c>
      <c r="C3" s="119">
        <v>1790</v>
      </c>
      <c r="D3" s="119">
        <v>835</v>
      </c>
      <c r="E3" s="119">
        <v>1793</v>
      </c>
      <c r="F3" s="119">
        <v>2269</v>
      </c>
      <c r="G3" s="119">
        <v>4380</v>
      </c>
      <c r="H3" s="119">
        <v>3635</v>
      </c>
      <c r="I3" s="119">
        <v>15957</v>
      </c>
      <c r="J3" s="119">
        <v>23439</v>
      </c>
      <c r="K3" s="119">
        <v>11831</v>
      </c>
      <c r="L3" s="119">
        <v>9328</v>
      </c>
      <c r="M3" s="119">
        <v>15950</v>
      </c>
      <c r="N3" s="119">
        <v>22838</v>
      </c>
      <c r="O3" s="120">
        <f>SUM(B3:N3)</f>
        <v>114124</v>
      </c>
    </row>
    <row r="4" spans="1:16" ht="12.75">
      <c r="A4" s="96" t="s">
        <v>23</v>
      </c>
      <c r="B4" s="121">
        <v>0</v>
      </c>
      <c r="C4" s="121">
        <v>0</v>
      </c>
      <c r="D4" s="121">
        <v>14</v>
      </c>
      <c r="E4" s="121">
        <v>125</v>
      </c>
      <c r="F4" s="121">
        <v>507</v>
      </c>
      <c r="G4" s="121">
        <v>1345</v>
      </c>
      <c r="H4" s="121">
        <v>955</v>
      </c>
      <c r="I4" s="121">
        <v>3682</v>
      </c>
      <c r="J4" s="121">
        <v>13750</v>
      </c>
      <c r="K4" s="121">
        <v>5993</v>
      </c>
      <c r="L4" s="121">
        <v>4977</v>
      </c>
      <c r="M4" s="121">
        <v>6764</v>
      </c>
      <c r="N4" s="121">
        <v>7505</v>
      </c>
      <c r="O4" s="122">
        <f>SUM(B4:N4)</f>
        <v>45617</v>
      </c>
      <c r="P4" s="87"/>
    </row>
    <row r="5" spans="1:16" ht="13.5" thickBot="1">
      <c r="A5" s="97" t="s">
        <v>24</v>
      </c>
      <c r="B5" s="123">
        <f>B3-B4</f>
        <v>79</v>
      </c>
      <c r="C5" s="123">
        <f aca="true" t="shared" si="0" ref="C5:O5">C3-C4</f>
        <v>1790</v>
      </c>
      <c r="D5" s="123">
        <f t="shared" si="0"/>
        <v>821</v>
      </c>
      <c r="E5" s="123">
        <f t="shared" si="0"/>
        <v>1668</v>
      </c>
      <c r="F5" s="123">
        <f t="shared" si="0"/>
        <v>1762</v>
      </c>
      <c r="G5" s="123">
        <f>G3-G4</f>
        <v>3035</v>
      </c>
      <c r="H5" s="123">
        <f t="shared" si="0"/>
        <v>2680</v>
      </c>
      <c r="I5" s="123">
        <f t="shared" si="0"/>
        <v>12275</v>
      </c>
      <c r="J5" s="123">
        <f t="shared" si="0"/>
        <v>9689</v>
      </c>
      <c r="K5" s="123">
        <f t="shared" si="0"/>
        <v>5838</v>
      </c>
      <c r="L5" s="123">
        <f t="shared" si="0"/>
        <v>4351</v>
      </c>
      <c r="M5" s="123">
        <f t="shared" si="0"/>
        <v>9186</v>
      </c>
      <c r="N5" s="123">
        <f t="shared" si="0"/>
        <v>15333</v>
      </c>
      <c r="O5" s="124">
        <f t="shared" si="0"/>
        <v>68507</v>
      </c>
      <c r="P5" s="87"/>
    </row>
    <row r="6" spans="1:16" ht="13.5" thickBot="1">
      <c r="A6" s="88"/>
      <c r="B6" s="87"/>
      <c r="C6" s="87"/>
      <c r="D6" s="87"/>
      <c r="E6" s="87"/>
      <c r="F6" s="87"/>
      <c r="G6" s="87"/>
      <c r="H6" s="87"/>
      <c r="I6" s="87"/>
      <c r="J6" s="87"/>
      <c r="K6" s="87"/>
      <c r="L6" s="87"/>
      <c r="M6" s="87"/>
      <c r="N6" s="87"/>
      <c r="O6" s="87"/>
      <c r="P6" s="87"/>
    </row>
    <row r="7" spans="1:18" ht="12.75">
      <c r="A7" s="244" t="s">
        <v>86</v>
      </c>
      <c r="B7" s="248">
        <v>2007</v>
      </c>
      <c r="C7" s="222"/>
      <c r="D7" s="250">
        <v>2008</v>
      </c>
      <c r="E7" s="251"/>
      <c r="F7" s="251"/>
      <c r="G7" s="251"/>
      <c r="H7" s="251"/>
      <c r="I7" s="251"/>
      <c r="J7" s="251"/>
      <c r="K7" s="251"/>
      <c r="L7" s="251"/>
      <c r="M7" s="251"/>
      <c r="N7" s="251"/>
      <c r="O7" s="252"/>
      <c r="Q7" s="73"/>
      <c r="R7" s="73"/>
    </row>
    <row r="8" spans="1:223" ht="12.75">
      <c r="A8" s="245"/>
      <c r="B8" s="95" t="s">
        <v>12</v>
      </c>
      <c r="C8" s="161" t="s">
        <v>13</v>
      </c>
      <c r="D8" s="95" t="s">
        <v>14</v>
      </c>
      <c r="E8" s="156" t="s">
        <v>15</v>
      </c>
      <c r="F8" s="156" t="s">
        <v>16</v>
      </c>
      <c r="G8" s="156" t="s">
        <v>17</v>
      </c>
      <c r="H8" s="156" t="s">
        <v>2</v>
      </c>
      <c r="I8" s="156" t="s">
        <v>18</v>
      </c>
      <c r="J8" s="156" t="s">
        <v>19</v>
      </c>
      <c r="K8" s="156" t="s">
        <v>20</v>
      </c>
      <c r="L8" s="156" t="s">
        <v>21</v>
      </c>
      <c r="M8" s="156" t="s">
        <v>11</v>
      </c>
      <c r="N8" s="156" t="s">
        <v>12</v>
      </c>
      <c r="O8" s="161" t="s">
        <v>13</v>
      </c>
      <c r="Q8" s="73"/>
      <c r="R8" s="73"/>
      <c r="S8" s="73"/>
      <c r="T8" s="73"/>
      <c r="U8" s="89"/>
      <c r="V8" s="89"/>
      <c r="W8" s="89"/>
      <c r="X8" s="89"/>
      <c r="Y8" s="89"/>
      <c r="Z8" s="89"/>
      <c r="AA8" s="89"/>
      <c r="AB8" s="89"/>
      <c r="AC8" s="89"/>
      <c r="AD8" s="89"/>
      <c r="AE8" s="89"/>
      <c r="AF8" s="92"/>
      <c r="AG8" s="89"/>
      <c r="AH8" s="89"/>
      <c r="AI8" s="89"/>
      <c r="AJ8" s="89"/>
      <c r="AK8" s="89"/>
      <c r="AL8" s="89"/>
      <c r="AM8" s="89"/>
      <c r="AN8" s="89"/>
      <c r="AO8" s="89"/>
      <c r="AP8" s="89"/>
      <c r="AQ8" s="89"/>
      <c r="AR8" s="89"/>
      <c r="AS8" s="89"/>
      <c r="AT8" s="89"/>
      <c r="AU8" s="89"/>
      <c r="AV8" s="90"/>
      <c r="AW8" s="89"/>
      <c r="AX8" s="89"/>
      <c r="AY8" s="89"/>
      <c r="AZ8" s="89"/>
      <c r="BA8" s="89"/>
      <c r="BB8" s="89"/>
      <c r="BC8" s="89"/>
      <c r="BD8" s="89"/>
      <c r="BE8" s="89"/>
      <c r="BF8" s="89"/>
      <c r="BG8" s="89"/>
      <c r="BH8" s="89"/>
      <c r="BI8" s="89"/>
      <c r="BJ8" s="89"/>
      <c r="BK8" s="89"/>
      <c r="BL8" s="90"/>
      <c r="BM8" s="89"/>
      <c r="BN8" s="89"/>
      <c r="BO8" s="89"/>
      <c r="BP8" s="89"/>
      <c r="BQ8" s="89"/>
      <c r="BR8" s="89"/>
      <c r="BS8" s="89"/>
      <c r="BT8" s="89"/>
      <c r="BU8" s="89"/>
      <c r="BV8" s="89"/>
      <c r="BW8" s="89"/>
      <c r="BX8" s="89"/>
      <c r="BY8" s="89"/>
      <c r="BZ8" s="89"/>
      <c r="CA8" s="89"/>
      <c r="CB8" s="90"/>
      <c r="CC8" s="89"/>
      <c r="CD8" s="89"/>
      <c r="CE8" s="89"/>
      <c r="CF8" s="89"/>
      <c r="CG8" s="89"/>
      <c r="CH8" s="89"/>
      <c r="CI8" s="89"/>
      <c r="CJ8" s="89"/>
      <c r="CK8" s="89"/>
      <c r="CL8" s="89"/>
      <c r="CM8" s="89"/>
      <c r="CN8" s="89"/>
      <c r="CO8" s="89"/>
      <c r="CP8" s="89"/>
      <c r="CQ8" s="89"/>
      <c r="CR8" s="90"/>
      <c r="CS8" s="89"/>
      <c r="CT8" s="89"/>
      <c r="CU8" s="89"/>
      <c r="CV8" s="89"/>
      <c r="CW8" s="89"/>
      <c r="CX8" s="89"/>
      <c r="CY8" s="89"/>
      <c r="CZ8" s="89"/>
      <c r="DA8" s="89"/>
      <c r="DB8" s="89"/>
      <c r="DC8" s="89"/>
      <c r="DD8" s="89"/>
      <c r="DE8" s="89"/>
      <c r="DF8" s="89"/>
      <c r="DG8" s="89"/>
      <c r="DH8" s="90"/>
      <c r="DI8" s="89"/>
      <c r="DJ8" s="89"/>
      <c r="DK8" s="89"/>
      <c r="DL8" s="89"/>
      <c r="DM8" s="89"/>
      <c r="DN8" s="89"/>
      <c r="DO8" s="89"/>
      <c r="DP8" s="89"/>
      <c r="DQ8" s="89"/>
      <c r="DR8" s="89"/>
      <c r="DS8" s="89"/>
      <c r="DT8" s="89"/>
      <c r="DU8" s="89"/>
      <c r="DV8" s="89"/>
      <c r="DW8" s="89"/>
      <c r="DX8" s="90"/>
      <c r="DY8" s="89"/>
      <c r="DZ8" s="89"/>
      <c r="EA8" s="89"/>
      <c r="EB8" s="89"/>
      <c r="EC8" s="89"/>
      <c r="ED8" s="89"/>
      <c r="EE8" s="89"/>
      <c r="EF8" s="89"/>
      <c r="EG8" s="89"/>
      <c r="EH8" s="89"/>
      <c r="EI8" s="89"/>
      <c r="EJ8" s="89"/>
      <c r="EK8" s="89"/>
      <c r="EL8" s="89"/>
      <c r="EM8" s="89"/>
      <c r="EN8" s="90"/>
      <c r="EO8" s="89"/>
      <c r="EP8" s="89"/>
      <c r="EQ8" s="89"/>
      <c r="ER8" s="89"/>
      <c r="ES8" s="89"/>
      <c r="ET8" s="89"/>
      <c r="EU8" s="89"/>
      <c r="EV8" s="89"/>
      <c r="EW8" s="89"/>
      <c r="EX8" s="89"/>
      <c r="EY8" s="89"/>
      <c r="EZ8" s="89"/>
      <c r="FA8" s="89"/>
      <c r="FB8" s="89"/>
      <c r="FC8" s="89"/>
      <c r="FD8" s="90"/>
      <c r="FE8" s="89"/>
      <c r="FF8" s="89"/>
      <c r="FG8" s="89"/>
      <c r="FH8" s="89"/>
      <c r="FI8" s="89"/>
      <c r="FJ8" s="89"/>
      <c r="FK8" s="89"/>
      <c r="FL8" s="89"/>
      <c r="FM8" s="89"/>
      <c r="FN8" s="89"/>
      <c r="FO8" s="89"/>
      <c r="FP8" s="89"/>
      <c r="FQ8" s="89"/>
      <c r="FR8" s="89"/>
      <c r="FS8" s="89"/>
      <c r="FT8" s="90"/>
      <c r="FU8" s="89"/>
      <c r="FV8" s="89"/>
      <c r="FW8" s="89"/>
      <c r="FX8" s="89"/>
      <c r="FY8" s="89"/>
      <c r="FZ8" s="89"/>
      <c r="GA8" s="89"/>
      <c r="GB8" s="89"/>
      <c r="GC8" s="89"/>
      <c r="GD8" s="89"/>
      <c r="GE8" s="89"/>
      <c r="GF8" s="89"/>
      <c r="GG8" s="89"/>
      <c r="GH8" s="89"/>
      <c r="GI8" s="89"/>
      <c r="GJ8" s="90"/>
      <c r="GK8" s="89"/>
      <c r="GL8" s="89"/>
      <c r="GM8" s="89"/>
      <c r="GN8" s="89"/>
      <c r="GO8" s="89"/>
      <c r="GP8" s="89"/>
      <c r="GQ8" s="89"/>
      <c r="GR8" s="89"/>
      <c r="GS8" s="89"/>
      <c r="GT8" s="89"/>
      <c r="GU8" s="89"/>
      <c r="GV8" s="89"/>
      <c r="GW8" s="89"/>
      <c r="GX8" s="89"/>
      <c r="GY8" s="89"/>
      <c r="GZ8" s="90"/>
      <c r="HA8" s="89"/>
      <c r="HB8" s="89"/>
      <c r="HC8" s="89"/>
      <c r="HD8" s="89"/>
      <c r="HE8" s="89"/>
      <c r="HF8" s="89"/>
      <c r="HG8" s="89"/>
      <c r="HH8" s="89"/>
      <c r="HI8" s="89"/>
      <c r="HJ8" s="89"/>
      <c r="HK8" s="89"/>
      <c r="HL8" s="89"/>
      <c r="HM8" s="89"/>
      <c r="HN8" s="89"/>
      <c r="HO8" s="89"/>
    </row>
    <row r="9" spans="1:223" ht="12.75">
      <c r="A9" s="194" t="s">
        <v>32</v>
      </c>
      <c r="B9" s="162">
        <v>49470</v>
      </c>
      <c r="C9" s="126">
        <v>42470</v>
      </c>
      <c r="D9" s="162">
        <v>37470</v>
      </c>
      <c r="E9" s="125">
        <v>33470</v>
      </c>
      <c r="F9" s="125">
        <v>29470</v>
      </c>
      <c r="G9" s="125">
        <v>24220</v>
      </c>
      <c r="H9" s="125">
        <v>18970</v>
      </c>
      <c r="I9" s="125">
        <v>13720</v>
      </c>
      <c r="J9" s="125">
        <v>8470</v>
      </c>
      <c r="K9" s="125">
        <v>4220</v>
      </c>
      <c r="L9" s="125">
        <v>1150</v>
      </c>
      <c r="M9" s="154">
        <v>0</v>
      </c>
      <c r="N9" s="154">
        <v>0</v>
      </c>
      <c r="O9" s="126">
        <v>0</v>
      </c>
      <c r="P9" s="73"/>
      <c r="Q9" s="72"/>
      <c r="R9" s="72"/>
      <c r="S9" s="72"/>
      <c r="T9" s="72"/>
      <c r="U9" s="89"/>
      <c r="V9" s="89"/>
      <c r="W9" s="89"/>
      <c r="X9" s="89"/>
      <c r="Y9" s="89"/>
      <c r="Z9" s="89"/>
      <c r="AA9" s="89"/>
      <c r="AB9" s="89"/>
      <c r="AC9" s="89"/>
      <c r="AD9" s="89"/>
      <c r="AE9" s="89"/>
      <c r="AF9" s="92"/>
      <c r="AG9" s="89"/>
      <c r="AH9" s="89"/>
      <c r="AI9" s="89"/>
      <c r="AJ9" s="89"/>
      <c r="AK9" s="89"/>
      <c r="AL9" s="89"/>
      <c r="AM9" s="89"/>
      <c r="AN9" s="89"/>
      <c r="AO9" s="89"/>
      <c r="AP9" s="89"/>
      <c r="AQ9" s="89"/>
      <c r="AR9" s="89"/>
      <c r="AS9" s="89"/>
      <c r="AT9" s="89"/>
      <c r="AU9" s="89"/>
      <c r="AV9" s="90"/>
      <c r="AW9" s="89"/>
      <c r="AX9" s="89"/>
      <c r="AY9" s="89"/>
      <c r="AZ9" s="89"/>
      <c r="BA9" s="89"/>
      <c r="BB9" s="89"/>
      <c r="BC9" s="89"/>
      <c r="BD9" s="89"/>
      <c r="BE9" s="89"/>
      <c r="BF9" s="89"/>
      <c r="BG9" s="89"/>
      <c r="BH9" s="89"/>
      <c r="BI9" s="89"/>
      <c r="BJ9" s="89"/>
      <c r="BK9" s="89"/>
      <c r="BL9" s="90"/>
      <c r="BM9" s="89"/>
      <c r="BN9" s="89"/>
      <c r="BO9" s="89"/>
      <c r="BP9" s="89"/>
      <c r="BQ9" s="89"/>
      <c r="BR9" s="89"/>
      <c r="BS9" s="89"/>
      <c r="BT9" s="89"/>
      <c r="BU9" s="89"/>
      <c r="BV9" s="89"/>
      <c r="BW9" s="89"/>
      <c r="BX9" s="89"/>
      <c r="BY9" s="89"/>
      <c r="BZ9" s="89"/>
      <c r="CA9" s="89"/>
      <c r="CB9" s="90"/>
      <c r="CC9" s="89"/>
      <c r="CD9" s="89"/>
      <c r="CE9" s="89"/>
      <c r="CF9" s="89"/>
      <c r="CG9" s="89"/>
      <c r="CH9" s="89"/>
      <c r="CI9" s="89"/>
      <c r="CJ9" s="89"/>
      <c r="CK9" s="89"/>
      <c r="CL9" s="89"/>
      <c r="CM9" s="89"/>
      <c r="CN9" s="89"/>
      <c r="CO9" s="89"/>
      <c r="CP9" s="89"/>
      <c r="CQ9" s="89"/>
      <c r="CR9" s="90"/>
      <c r="CS9" s="89"/>
      <c r="CT9" s="89"/>
      <c r="CU9" s="89"/>
      <c r="CV9" s="89"/>
      <c r="CW9" s="89"/>
      <c r="CX9" s="89"/>
      <c r="CY9" s="89"/>
      <c r="CZ9" s="89"/>
      <c r="DA9" s="89"/>
      <c r="DB9" s="89"/>
      <c r="DC9" s="89"/>
      <c r="DD9" s="89"/>
      <c r="DE9" s="89"/>
      <c r="DF9" s="89"/>
      <c r="DG9" s="89"/>
      <c r="DH9" s="90"/>
      <c r="DI9" s="89"/>
      <c r="DJ9" s="89"/>
      <c r="DK9" s="89"/>
      <c r="DL9" s="89"/>
      <c r="DM9" s="89"/>
      <c r="DN9" s="89"/>
      <c r="DO9" s="89"/>
      <c r="DP9" s="89"/>
      <c r="DQ9" s="89"/>
      <c r="DR9" s="89"/>
      <c r="DS9" s="89"/>
      <c r="DT9" s="89"/>
      <c r="DU9" s="89"/>
      <c r="DV9" s="89"/>
      <c r="DW9" s="89"/>
      <c r="DX9" s="90"/>
      <c r="DY9" s="89"/>
      <c r="DZ9" s="89"/>
      <c r="EA9" s="89"/>
      <c r="EB9" s="89"/>
      <c r="EC9" s="89"/>
      <c r="ED9" s="89"/>
      <c r="EE9" s="89"/>
      <c r="EF9" s="89"/>
      <c r="EG9" s="89"/>
      <c r="EH9" s="89"/>
      <c r="EI9" s="89"/>
      <c r="EJ9" s="89"/>
      <c r="EK9" s="89"/>
      <c r="EL9" s="89"/>
      <c r="EM9" s="89"/>
      <c r="EN9" s="90"/>
      <c r="EO9" s="89"/>
      <c r="EP9" s="89"/>
      <c r="EQ9" s="89"/>
      <c r="ER9" s="89"/>
      <c r="ES9" s="89"/>
      <c r="ET9" s="89"/>
      <c r="EU9" s="89"/>
      <c r="EV9" s="89"/>
      <c r="EW9" s="89"/>
      <c r="EX9" s="89"/>
      <c r="EY9" s="89"/>
      <c r="EZ9" s="89"/>
      <c r="FA9" s="89"/>
      <c r="FB9" s="89"/>
      <c r="FC9" s="89"/>
      <c r="FD9" s="90"/>
      <c r="FE9" s="89"/>
      <c r="FF9" s="89"/>
      <c r="FG9" s="89"/>
      <c r="FH9" s="89"/>
      <c r="FI9" s="89"/>
      <c r="FJ9" s="89"/>
      <c r="FK9" s="89"/>
      <c r="FL9" s="89"/>
      <c r="FM9" s="89"/>
      <c r="FN9" s="89"/>
      <c r="FO9" s="89"/>
      <c r="FP9" s="89"/>
      <c r="FQ9" s="89"/>
      <c r="FR9" s="89"/>
      <c r="FS9" s="89"/>
      <c r="FT9" s="90"/>
      <c r="FU9" s="89"/>
      <c r="FV9" s="89"/>
      <c r="FW9" s="89"/>
      <c r="FX9" s="89"/>
      <c r="FY9" s="89"/>
      <c r="FZ9" s="89"/>
      <c r="GA9" s="89"/>
      <c r="GB9" s="89"/>
      <c r="GC9" s="89"/>
      <c r="GD9" s="89"/>
      <c r="GE9" s="89"/>
      <c r="GF9" s="89"/>
      <c r="GG9" s="89"/>
      <c r="GH9" s="89"/>
      <c r="GI9" s="89"/>
      <c r="GJ9" s="90"/>
      <c r="GK9" s="89"/>
      <c r="GL9" s="89"/>
      <c r="GM9" s="89"/>
      <c r="GN9" s="89"/>
      <c r="GO9" s="89"/>
      <c r="GP9" s="89"/>
      <c r="GQ9" s="89"/>
      <c r="GR9" s="89"/>
      <c r="GS9" s="89"/>
      <c r="GT9" s="89"/>
      <c r="GU9" s="89"/>
      <c r="GV9" s="89"/>
      <c r="GW9" s="89"/>
      <c r="GX9" s="89"/>
      <c r="GY9" s="89"/>
      <c r="GZ9" s="90"/>
      <c r="HA9" s="89"/>
      <c r="HB9" s="89"/>
      <c r="HC9" s="89"/>
      <c r="HD9" s="89"/>
      <c r="HE9" s="89"/>
      <c r="HF9" s="89"/>
      <c r="HG9" s="89"/>
      <c r="HH9" s="89"/>
      <c r="HI9" s="89"/>
      <c r="HJ9" s="89"/>
      <c r="HK9" s="89"/>
      <c r="HL9" s="89"/>
      <c r="HM9" s="89"/>
      <c r="HN9" s="89"/>
      <c r="HO9" s="89"/>
    </row>
    <row r="10" spans="1:222" ht="12.75">
      <c r="A10" s="98" t="s">
        <v>31</v>
      </c>
      <c r="B10" s="163">
        <v>49470</v>
      </c>
      <c r="C10" s="141">
        <v>48105</v>
      </c>
      <c r="D10" s="163">
        <v>44361</v>
      </c>
      <c r="E10" s="127">
        <v>37967</v>
      </c>
      <c r="F10" s="127">
        <v>32543</v>
      </c>
      <c r="G10" s="127">
        <v>26273</v>
      </c>
      <c r="H10" s="127">
        <v>20202</v>
      </c>
      <c r="I10" s="115">
        <v>15461</v>
      </c>
      <c r="J10" s="115">
        <v>10899</v>
      </c>
      <c r="K10" s="115">
        <v>6369</v>
      </c>
      <c r="L10" s="115">
        <v>1478</v>
      </c>
      <c r="M10" s="115">
        <v>0</v>
      </c>
      <c r="N10" s="115"/>
      <c r="O10" s="128"/>
      <c r="P10" s="73"/>
      <c r="Q10" s="72"/>
      <c r="R10" s="72"/>
      <c r="S10" s="72"/>
      <c r="T10" s="89"/>
      <c r="U10" s="89"/>
      <c r="V10" s="89"/>
      <c r="W10" s="89"/>
      <c r="X10" s="89"/>
      <c r="Y10" s="89"/>
      <c r="Z10" s="89"/>
      <c r="AA10" s="89"/>
      <c r="AB10" s="89"/>
      <c r="AC10" s="89"/>
      <c r="AD10" s="89"/>
      <c r="AE10" s="92"/>
      <c r="AF10" s="89"/>
      <c r="AG10" s="89"/>
      <c r="AH10" s="89"/>
      <c r="AI10" s="89"/>
      <c r="AJ10" s="89"/>
      <c r="AK10" s="89"/>
      <c r="AL10" s="89"/>
      <c r="AM10" s="89"/>
      <c r="AN10" s="89"/>
      <c r="AO10" s="89"/>
      <c r="AP10" s="89"/>
      <c r="AQ10" s="89"/>
      <c r="AR10" s="89"/>
      <c r="AS10" s="89"/>
      <c r="AT10" s="89"/>
      <c r="AU10" s="90"/>
      <c r="AV10" s="89"/>
      <c r="AW10" s="89"/>
      <c r="AX10" s="89"/>
      <c r="AY10" s="89"/>
      <c r="AZ10" s="89"/>
      <c r="BA10" s="89"/>
      <c r="BB10" s="89"/>
      <c r="BC10" s="89"/>
      <c r="BD10" s="89"/>
      <c r="BE10" s="89"/>
      <c r="BF10" s="89"/>
      <c r="BG10" s="89"/>
      <c r="BH10" s="89"/>
      <c r="BI10" s="89"/>
      <c r="BJ10" s="89"/>
      <c r="BK10" s="90"/>
      <c r="BL10" s="89"/>
      <c r="BM10" s="89"/>
      <c r="BN10" s="89"/>
      <c r="BO10" s="89"/>
      <c r="BP10" s="89"/>
      <c r="BQ10" s="89"/>
      <c r="BR10" s="89"/>
      <c r="BS10" s="89"/>
      <c r="BT10" s="89"/>
      <c r="BU10" s="89"/>
      <c r="BV10" s="89"/>
      <c r="BW10" s="89"/>
      <c r="BX10" s="89"/>
      <c r="BY10" s="89"/>
      <c r="BZ10" s="89"/>
      <c r="CA10" s="90"/>
      <c r="CB10" s="89"/>
      <c r="CC10" s="89"/>
      <c r="CD10" s="89"/>
      <c r="CE10" s="89"/>
      <c r="CF10" s="89"/>
      <c r="CG10" s="89"/>
      <c r="CH10" s="89"/>
      <c r="CI10" s="89"/>
      <c r="CJ10" s="89"/>
      <c r="CK10" s="89"/>
      <c r="CL10" s="89"/>
      <c r="CM10" s="89"/>
      <c r="CN10" s="89"/>
      <c r="CO10" s="89"/>
      <c r="CP10" s="89"/>
      <c r="CQ10" s="90"/>
      <c r="CR10" s="89"/>
      <c r="CS10" s="89"/>
      <c r="CT10" s="89"/>
      <c r="CU10" s="89"/>
      <c r="CV10" s="89"/>
      <c r="CW10" s="89"/>
      <c r="CX10" s="89"/>
      <c r="CY10" s="89"/>
      <c r="CZ10" s="89"/>
      <c r="DA10" s="89"/>
      <c r="DB10" s="89"/>
      <c r="DC10" s="89"/>
      <c r="DD10" s="89"/>
      <c r="DE10" s="89"/>
      <c r="DF10" s="89"/>
      <c r="DG10" s="90"/>
      <c r="DH10" s="89"/>
      <c r="DI10" s="89"/>
      <c r="DJ10" s="89"/>
      <c r="DK10" s="89"/>
      <c r="DL10" s="89"/>
      <c r="DM10" s="89"/>
      <c r="DN10" s="89"/>
      <c r="DO10" s="89"/>
      <c r="DP10" s="89"/>
      <c r="DQ10" s="89"/>
      <c r="DR10" s="89"/>
      <c r="DS10" s="89"/>
      <c r="DT10" s="89"/>
      <c r="DU10" s="89"/>
      <c r="DV10" s="89"/>
      <c r="DW10" s="90"/>
      <c r="DX10" s="89"/>
      <c r="DY10" s="89"/>
      <c r="DZ10" s="89"/>
      <c r="EA10" s="89"/>
      <c r="EB10" s="89"/>
      <c r="EC10" s="89"/>
      <c r="ED10" s="89"/>
      <c r="EE10" s="89"/>
      <c r="EF10" s="89"/>
      <c r="EG10" s="89"/>
      <c r="EH10" s="89"/>
      <c r="EI10" s="89"/>
      <c r="EJ10" s="89"/>
      <c r="EK10" s="89"/>
      <c r="EL10" s="89"/>
      <c r="EM10" s="90"/>
      <c r="EN10" s="89"/>
      <c r="EO10" s="89"/>
      <c r="EP10" s="89"/>
      <c r="EQ10" s="89"/>
      <c r="ER10" s="89"/>
      <c r="ES10" s="89"/>
      <c r="ET10" s="89"/>
      <c r="EU10" s="89"/>
      <c r="EV10" s="89"/>
      <c r="EW10" s="89"/>
      <c r="EX10" s="89"/>
      <c r="EY10" s="89"/>
      <c r="EZ10" s="89"/>
      <c r="FA10" s="89"/>
      <c r="FB10" s="89"/>
      <c r="FC10" s="90"/>
      <c r="FD10" s="89"/>
      <c r="FE10" s="89"/>
      <c r="FF10" s="89"/>
      <c r="FG10" s="89"/>
      <c r="FH10" s="89"/>
      <c r="FI10" s="89"/>
      <c r="FJ10" s="89"/>
      <c r="FK10" s="89"/>
      <c r="FL10" s="89"/>
      <c r="FM10" s="89"/>
      <c r="FN10" s="89"/>
      <c r="FO10" s="89"/>
      <c r="FP10" s="89"/>
      <c r="FQ10" s="89"/>
      <c r="FR10" s="89"/>
      <c r="FS10" s="90"/>
      <c r="FT10" s="89"/>
      <c r="FU10" s="89"/>
      <c r="FV10" s="89"/>
      <c r="FW10" s="89"/>
      <c r="FX10" s="89"/>
      <c r="FY10" s="89"/>
      <c r="FZ10" s="89"/>
      <c r="GA10" s="89"/>
      <c r="GB10" s="89"/>
      <c r="GC10" s="89"/>
      <c r="GD10" s="89"/>
      <c r="GE10" s="89"/>
      <c r="GF10" s="89"/>
      <c r="GG10" s="89"/>
      <c r="GH10" s="89"/>
      <c r="GI10" s="90"/>
      <c r="GJ10" s="89"/>
      <c r="GK10" s="89"/>
      <c r="GL10" s="89"/>
      <c r="GM10" s="89"/>
      <c r="GN10" s="89"/>
      <c r="GO10" s="89"/>
      <c r="GP10" s="89"/>
      <c r="GQ10" s="89"/>
      <c r="GR10" s="89"/>
      <c r="GS10" s="89"/>
      <c r="GT10" s="89"/>
      <c r="GU10" s="89"/>
      <c r="GV10" s="89"/>
      <c r="GW10" s="89"/>
      <c r="GX10" s="89"/>
      <c r="GY10" s="90"/>
      <c r="GZ10" s="89"/>
      <c r="HA10" s="89"/>
      <c r="HB10" s="89"/>
      <c r="HC10" s="89"/>
      <c r="HD10" s="89"/>
      <c r="HE10" s="89"/>
      <c r="HF10" s="89"/>
      <c r="HG10" s="89"/>
      <c r="HH10" s="89"/>
      <c r="HI10" s="89"/>
      <c r="HJ10" s="89"/>
      <c r="HK10" s="89"/>
      <c r="HL10" s="89"/>
      <c r="HM10" s="89"/>
      <c r="HN10" s="89"/>
    </row>
    <row r="11" spans="1:222" ht="12.75">
      <c r="A11" s="195" t="s">
        <v>80</v>
      </c>
      <c r="B11" s="164">
        <f aca="true" t="shared" si="1" ref="B11:I11">B10-B9</f>
        <v>0</v>
      </c>
      <c r="C11" s="198">
        <f t="shared" si="1"/>
        <v>5635</v>
      </c>
      <c r="D11" s="164">
        <f t="shared" si="1"/>
        <v>6891</v>
      </c>
      <c r="E11" s="130">
        <f t="shared" si="1"/>
        <v>4497</v>
      </c>
      <c r="F11" s="130">
        <f t="shared" si="1"/>
        <v>3073</v>
      </c>
      <c r="G11" s="130">
        <f t="shared" si="1"/>
        <v>2053</v>
      </c>
      <c r="H11" s="130">
        <f t="shared" si="1"/>
        <v>1232</v>
      </c>
      <c r="I11" s="130">
        <f t="shared" si="1"/>
        <v>1741</v>
      </c>
      <c r="J11" s="130">
        <f>J10-J9</f>
        <v>2429</v>
      </c>
      <c r="K11" s="130">
        <f>K10-K9</f>
        <v>2149</v>
      </c>
      <c r="L11" s="130">
        <f>L10-L9</f>
        <v>328</v>
      </c>
      <c r="M11" s="130">
        <f>M10-M9</f>
        <v>0</v>
      </c>
      <c r="N11" s="155"/>
      <c r="O11" s="131"/>
      <c r="P11" s="72"/>
      <c r="Q11" s="72"/>
      <c r="R11" s="72"/>
      <c r="T11" s="111"/>
      <c r="U11" s="111"/>
      <c r="V11" s="89"/>
      <c r="W11" s="89"/>
      <c r="X11" s="89"/>
      <c r="Y11" s="89"/>
      <c r="Z11" s="89"/>
      <c r="AA11" s="89"/>
      <c r="AB11" s="89"/>
      <c r="AC11" s="89"/>
      <c r="AD11" s="89"/>
      <c r="AE11" s="92"/>
      <c r="AF11" s="89"/>
      <c r="AG11" s="89"/>
      <c r="AH11" s="89"/>
      <c r="AI11" s="89"/>
      <c r="AJ11" s="89"/>
      <c r="AK11" s="89"/>
      <c r="AL11" s="89"/>
      <c r="AM11" s="89"/>
      <c r="AN11" s="89"/>
      <c r="AO11" s="89"/>
      <c r="AP11" s="89"/>
      <c r="AQ11" s="89"/>
      <c r="AR11" s="89"/>
      <c r="AS11" s="89"/>
      <c r="AT11" s="89"/>
      <c r="AU11" s="90"/>
      <c r="AV11" s="89"/>
      <c r="AW11" s="89"/>
      <c r="AX11" s="89"/>
      <c r="AY11" s="89"/>
      <c r="AZ11" s="89"/>
      <c r="BA11" s="89"/>
      <c r="BB11" s="89"/>
      <c r="BC11" s="89"/>
      <c r="BD11" s="89"/>
      <c r="BE11" s="89"/>
      <c r="BF11" s="89"/>
      <c r="BG11" s="89"/>
      <c r="BH11" s="89"/>
      <c r="BI11" s="89"/>
      <c r="BJ11" s="89"/>
      <c r="BK11" s="90"/>
      <c r="BL11" s="89"/>
      <c r="BM11" s="89"/>
      <c r="BN11" s="89"/>
      <c r="BO11" s="89"/>
      <c r="BP11" s="89"/>
      <c r="BQ11" s="89"/>
      <c r="BR11" s="89"/>
      <c r="BS11" s="89"/>
      <c r="BT11" s="89"/>
      <c r="BU11" s="89"/>
      <c r="BV11" s="89"/>
      <c r="BW11" s="89"/>
      <c r="BX11" s="89"/>
      <c r="BY11" s="89"/>
      <c r="BZ11" s="89"/>
      <c r="CA11" s="90"/>
      <c r="CB11" s="89"/>
      <c r="CC11" s="89"/>
      <c r="CD11" s="89"/>
      <c r="CE11" s="89"/>
      <c r="CF11" s="89"/>
      <c r="CG11" s="89"/>
      <c r="CH11" s="89"/>
      <c r="CI11" s="89"/>
      <c r="CJ11" s="89"/>
      <c r="CK11" s="89"/>
      <c r="CL11" s="89"/>
      <c r="CM11" s="89"/>
      <c r="CN11" s="89"/>
      <c r="CO11" s="89"/>
      <c r="CP11" s="89"/>
      <c r="CQ11" s="90"/>
      <c r="CR11" s="89"/>
      <c r="CS11" s="89"/>
      <c r="CT11" s="89"/>
      <c r="CU11" s="89"/>
      <c r="CV11" s="89"/>
      <c r="CW11" s="89"/>
      <c r="CX11" s="89"/>
      <c r="CY11" s="89"/>
      <c r="CZ11" s="89"/>
      <c r="DA11" s="89"/>
      <c r="DB11" s="89"/>
      <c r="DC11" s="89"/>
      <c r="DD11" s="89"/>
      <c r="DE11" s="89"/>
      <c r="DF11" s="89"/>
      <c r="DG11" s="90"/>
      <c r="DH11" s="89"/>
      <c r="DI11" s="89"/>
      <c r="DJ11" s="89"/>
      <c r="DK11" s="89"/>
      <c r="DL11" s="89"/>
      <c r="DM11" s="89"/>
      <c r="DN11" s="89"/>
      <c r="DO11" s="89"/>
      <c r="DP11" s="89"/>
      <c r="DQ11" s="89"/>
      <c r="DR11" s="89"/>
      <c r="DS11" s="89"/>
      <c r="DT11" s="89"/>
      <c r="DU11" s="89"/>
      <c r="DV11" s="89"/>
      <c r="DW11" s="90"/>
      <c r="DX11" s="89"/>
      <c r="DY11" s="89"/>
      <c r="DZ11" s="89"/>
      <c r="EA11" s="89"/>
      <c r="EB11" s="89"/>
      <c r="EC11" s="89"/>
      <c r="ED11" s="89"/>
      <c r="EE11" s="89"/>
      <c r="EF11" s="89"/>
      <c r="EG11" s="89"/>
      <c r="EH11" s="89"/>
      <c r="EI11" s="89"/>
      <c r="EJ11" s="89"/>
      <c r="EK11" s="89"/>
      <c r="EL11" s="89"/>
      <c r="EM11" s="90"/>
      <c r="EN11" s="89"/>
      <c r="EO11" s="89"/>
      <c r="EP11" s="89"/>
      <c r="EQ11" s="89"/>
      <c r="ER11" s="89"/>
      <c r="ES11" s="89"/>
      <c r="ET11" s="89"/>
      <c r="EU11" s="89"/>
      <c r="EV11" s="89"/>
      <c r="EW11" s="89"/>
      <c r="EX11" s="89"/>
      <c r="EY11" s="89"/>
      <c r="EZ11" s="89"/>
      <c r="FA11" s="89"/>
      <c r="FB11" s="89"/>
      <c r="FC11" s="90"/>
      <c r="FD11" s="89"/>
      <c r="FE11" s="89"/>
      <c r="FF11" s="89"/>
      <c r="FG11" s="89"/>
      <c r="FH11" s="89"/>
      <c r="FI11" s="89"/>
      <c r="FJ11" s="89"/>
      <c r="FK11" s="89"/>
      <c r="FL11" s="89"/>
      <c r="FM11" s="89"/>
      <c r="FN11" s="89"/>
      <c r="FO11" s="89"/>
      <c r="FP11" s="89"/>
      <c r="FQ11" s="89"/>
      <c r="FR11" s="89"/>
      <c r="FS11" s="90"/>
      <c r="FT11" s="89"/>
      <c r="FU11" s="89"/>
      <c r="FV11" s="89"/>
      <c r="FW11" s="89"/>
      <c r="FX11" s="89"/>
      <c r="FY11" s="89"/>
      <c r="FZ11" s="89"/>
      <c r="GA11" s="89"/>
      <c r="GB11" s="89"/>
      <c r="GC11" s="89"/>
      <c r="GD11" s="89"/>
      <c r="GE11" s="89"/>
      <c r="GF11" s="89"/>
      <c r="GG11" s="89"/>
      <c r="GH11" s="89"/>
      <c r="GI11" s="90"/>
      <c r="GJ11" s="89"/>
      <c r="GK11" s="89"/>
      <c r="GL11" s="89"/>
      <c r="GM11" s="89"/>
      <c r="GN11" s="89"/>
      <c r="GO11" s="89"/>
      <c r="GP11" s="89"/>
      <c r="GQ11" s="89"/>
      <c r="GR11" s="89"/>
      <c r="GS11" s="89"/>
      <c r="GT11" s="89"/>
      <c r="GU11" s="89"/>
      <c r="GV11" s="89"/>
      <c r="GW11" s="89"/>
      <c r="GX11" s="89"/>
      <c r="GY11" s="90"/>
      <c r="GZ11" s="89"/>
      <c r="HA11" s="89"/>
      <c r="HB11" s="89"/>
      <c r="HC11" s="89"/>
      <c r="HD11" s="89"/>
      <c r="HE11" s="89"/>
      <c r="HF11" s="89"/>
      <c r="HG11" s="89"/>
      <c r="HH11" s="89"/>
      <c r="HI11" s="89"/>
      <c r="HJ11" s="89"/>
      <c r="HK11" s="89"/>
      <c r="HL11" s="89"/>
      <c r="HM11" s="89"/>
      <c r="HN11" s="89"/>
    </row>
    <row r="12" spans="1:222" ht="12.75">
      <c r="A12" s="196" t="s">
        <v>26</v>
      </c>
      <c r="B12" s="165">
        <v>52826</v>
      </c>
      <c r="C12" s="144">
        <v>33017</v>
      </c>
      <c r="D12" s="165">
        <v>33448</v>
      </c>
      <c r="E12" s="132">
        <v>34626</v>
      </c>
      <c r="F12" s="132">
        <v>35190</v>
      </c>
      <c r="G12" s="132">
        <v>36926</v>
      </c>
      <c r="H12" s="132">
        <v>37670</v>
      </c>
      <c r="I12" s="114">
        <v>39313</v>
      </c>
      <c r="J12" s="114">
        <v>40948</v>
      </c>
      <c r="K12" s="114">
        <v>42505</v>
      </c>
      <c r="L12" s="114">
        <v>45023</v>
      </c>
      <c r="M12" s="114">
        <v>45617</v>
      </c>
      <c r="N12" s="114"/>
      <c r="O12" s="133"/>
      <c r="P12" s="72"/>
      <c r="Q12" s="72"/>
      <c r="R12" s="72"/>
      <c r="T12" s="89"/>
      <c r="U12" s="89"/>
      <c r="V12" s="89"/>
      <c r="W12" s="89"/>
      <c r="X12" s="89"/>
      <c r="Y12" s="89"/>
      <c r="Z12" s="89"/>
      <c r="AA12" s="89"/>
      <c r="AB12" s="89"/>
      <c r="AC12" s="89"/>
      <c r="AD12" s="89"/>
      <c r="AE12" s="92"/>
      <c r="AF12" s="89"/>
      <c r="AG12" s="89"/>
      <c r="AH12" s="89"/>
      <c r="AI12" s="89"/>
      <c r="AJ12" s="89"/>
      <c r="AK12" s="89"/>
      <c r="AL12" s="89"/>
      <c r="AM12" s="89"/>
      <c r="AN12" s="89"/>
      <c r="AO12" s="89"/>
      <c r="AP12" s="89"/>
      <c r="AQ12" s="89"/>
      <c r="AR12" s="89"/>
      <c r="AS12" s="89"/>
      <c r="AT12" s="89"/>
      <c r="AU12" s="90"/>
      <c r="AV12" s="89"/>
      <c r="AW12" s="89"/>
      <c r="AX12" s="89"/>
      <c r="AY12" s="89"/>
      <c r="AZ12" s="89"/>
      <c r="BA12" s="89"/>
      <c r="BB12" s="89"/>
      <c r="BC12" s="89"/>
      <c r="BD12" s="89"/>
      <c r="BE12" s="89"/>
      <c r="BF12" s="89"/>
      <c r="BG12" s="89"/>
      <c r="BH12" s="89"/>
      <c r="BI12" s="89"/>
      <c r="BJ12" s="89"/>
      <c r="BK12" s="90"/>
      <c r="BL12" s="89"/>
      <c r="BM12" s="89"/>
      <c r="BN12" s="89"/>
      <c r="BO12" s="89"/>
      <c r="BP12" s="89"/>
      <c r="BQ12" s="89"/>
      <c r="BR12" s="89"/>
      <c r="BS12" s="89"/>
      <c r="BT12" s="89"/>
      <c r="BU12" s="89"/>
      <c r="BV12" s="89"/>
      <c r="BW12" s="89"/>
      <c r="BX12" s="89"/>
      <c r="BY12" s="89"/>
      <c r="BZ12" s="89"/>
      <c r="CA12" s="90"/>
      <c r="CB12" s="89"/>
      <c r="CC12" s="89"/>
      <c r="CD12" s="89"/>
      <c r="CE12" s="89"/>
      <c r="CF12" s="89"/>
      <c r="CG12" s="89"/>
      <c r="CH12" s="89"/>
      <c r="CI12" s="89"/>
      <c r="CJ12" s="89"/>
      <c r="CK12" s="89"/>
      <c r="CL12" s="89"/>
      <c r="CM12" s="89"/>
      <c r="CN12" s="89"/>
      <c r="CO12" s="89"/>
      <c r="CP12" s="89"/>
      <c r="CQ12" s="90"/>
      <c r="CR12" s="89"/>
      <c r="CS12" s="89"/>
      <c r="CT12" s="89"/>
      <c r="CU12" s="89"/>
      <c r="CV12" s="89"/>
      <c r="CW12" s="89"/>
      <c r="CX12" s="89"/>
      <c r="CY12" s="89"/>
      <c r="CZ12" s="89"/>
      <c r="DA12" s="89"/>
      <c r="DB12" s="89"/>
      <c r="DC12" s="89"/>
      <c r="DD12" s="89"/>
      <c r="DE12" s="89"/>
      <c r="DF12" s="89"/>
      <c r="DG12" s="90"/>
      <c r="DH12" s="89"/>
      <c r="DI12" s="89"/>
      <c r="DJ12" s="89"/>
      <c r="DK12" s="89"/>
      <c r="DL12" s="89"/>
      <c r="DM12" s="89"/>
      <c r="DN12" s="89"/>
      <c r="DO12" s="89"/>
      <c r="DP12" s="89"/>
      <c r="DQ12" s="89"/>
      <c r="DR12" s="89"/>
      <c r="DS12" s="89"/>
      <c r="DT12" s="89"/>
      <c r="DU12" s="89"/>
      <c r="DV12" s="89"/>
      <c r="DW12" s="90"/>
      <c r="DX12" s="89"/>
      <c r="DY12" s="89"/>
      <c r="DZ12" s="89"/>
      <c r="EA12" s="89"/>
      <c r="EB12" s="89"/>
      <c r="EC12" s="89"/>
      <c r="ED12" s="89"/>
      <c r="EE12" s="89"/>
      <c r="EF12" s="89"/>
      <c r="EG12" s="89"/>
      <c r="EH12" s="89"/>
      <c r="EI12" s="89"/>
      <c r="EJ12" s="89"/>
      <c r="EK12" s="89"/>
      <c r="EL12" s="89"/>
      <c r="EM12" s="90"/>
      <c r="EN12" s="89"/>
      <c r="EO12" s="89"/>
      <c r="EP12" s="89"/>
      <c r="EQ12" s="89"/>
      <c r="ER12" s="89"/>
      <c r="ES12" s="89"/>
      <c r="ET12" s="89"/>
      <c r="EU12" s="89"/>
      <c r="EV12" s="89"/>
      <c r="EW12" s="89"/>
      <c r="EX12" s="89"/>
      <c r="EY12" s="89"/>
      <c r="EZ12" s="89"/>
      <c r="FA12" s="89"/>
      <c r="FB12" s="89"/>
      <c r="FC12" s="90"/>
      <c r="FD12" s="89"/>
      <c r="FE12" s="89"/>
      <c r="FF12" s="89"/>
      <c r="FG12" s="89"/>
      <c r="FH12" s="89"/>
      <c r="FI12" s="89"/>
      <c r="FJ12" s="89"/>
      <c r="FK12" s="89"/>
      <c r="FL12" s="89"/>
      <c r="FM12" s="89"/>
      <c r="FN12" s="89"/>
      <c r="FO12" s="89"/>
      <c r="FP12" s="89"/>
      <c r="FQ12" s="89"/>
      <c r="FR12" s="89"/>
      <c r="FS12" s="90"/>
      <c r="FT12" s="89"/>
      <c r="FU12" s="89"/>
      <c r="FV12" s="89"/>
      <c r="FW12" s="89"/>
      <c r="FX12" s="89"/>
      <c r="FY12" s="89"/>
      <c r="FZ12" s="89"/>
      <c r="GA12" s="89"/>
      <c r="GB12" s="89"/>
      <c r="GC12" s="89"/>
      <c r="GD12" s="89"/>
      <c r="GE12" s="89"/>
      <c r="GF12" s="89"/>
      <c r="GG12" s="89"/>
      <c r="GH12" s="89"/>
      <c r="GI12" s="90"/>
      <c r="GJ12" s="89"/>
      <c r="GK12" s="89"/>
      <c r="GL12" s="89"/>
      <c r="GM12" s="89"/>
      <c r="GN12" s="89"/>
      <c r="GO12" s="89"/>
      <c r="GP12" s="89"/>
      <c r="GQ12" s="89"/>
      <c r="GR12" s="89"/>
      <c r="GS12" s="89"/>
      <c r="GT12" s="89"/>
      <c r="GU12" s="89"/>
      <c r="GV12" s="89"/>
      <c r="GW12" s="89"/>
      <c r="GX12" s="89"/>
      <c r="GY12" s="90"/>
      <c r="GZ12" s="89"/>
      <c r="HA12" s="89"/>
      <c r="HB12" s="89"/>
      <c r="HC12" s="89"/>
      <c r="HD12" s="89"/>
      <c r="HE12" s="89"/>
      <c r="HF12" s="89"/>
      <c r="HG12" s="89"/>
      <c r="HH12" s="89"/>
      <c r="HI12" s="89"/>
      <c r="HJ12" s="89"/>
      <c r="HK12" s="89"/>
      <c r="HL12" s="89"/>
      <c r="HM12" s="89"/>
      <c r="HN12" s="89"/>
    </row>
    <row r="13" spans="1:222" ht="12.75">
      <c r="A13" s="196" t="s">
        <v>74</v>
      </c>
      <c r="B13" s="163"/>
      <c r="C13" s="141"/>
      <c r="D13" s="163"/>
      <c r="E13" s="127">
        <v>12803</v>
      </c>
      <c r="F13" s="127">
        <v>14558</v>
      </c>
      <c r="G13" s="127">
        <v>15866</v>
      </c>
      <c r="H13" s="127">
        <v>17377</v>
      </c>
      <c r="I13" s="115">
        <v>18503</v>
      </c>
      <c r="J13" s="115">
        <v>19137</v>
      </c>
      <c r="K13" s="115">
        <v>20024</v>
      </c>
      <c r="L13" s="115">
        <v>20966</v>
      </c>
      <c r="M13" s="115">
        <v>21664</v>
      </c>
      <c r="N13" s="115"/>
      <c r="O13" s="128"/>
      <c r="P13" s="73"/>
      <c r="Q13" s="72"/>
      <c r="R13" s="72"/>
      <c r="S13" s="89"/>
      <c r="T13" s="89"/>
      <c r="U13" s="89"/>
      <c r="V13" s="89"/>
      <c r="W13" s="89"/>
      <c r="X13" s="89"/>
      <c r="Y13" s="89"/>
      <c r="Z13" s="89"/>
      <c r="AA13" s="89"/>
      <c r="AB13" s="89"/>
      <c r="AC13" s="89"/>
      <c r="AD13" s="89"/>
      <c r="AE13" s="92"/>
      <c r="AF13" s="89"/>
      <c r="AG13" s="89"/>
      <c r="AH13" s="89"/>
      <c r="AI13" s="89"/>
      <c r="AJ13" s="89"/>
      <c r="AK13" s="89"/>
      <c r="AL13" s="89"/>
      <c r="AM13" s="89"/>
      <c r="AN13" s="89"/>
      <c r="AO13" s="89"/>
      <c r="AP13" s="89"/>
      <c r="AQ13" s="89"/>
      <c r="AR13" s="89"/>
      <c r="AS13" s="89"/>
      <c r="AT13" s="89"/>
      <c r="AU13" s="90"/>
      <c r="AV13" s="89"/>
      <c r="AW13" s="89"/>
      <c r="AX13" s="89"/>
      <c r="AY13" s="89"/>
      <c r="AZ13" s="89"/>
      <c r="BA13" s="89"/>
      <c r="BB13" s="89"/>
      <c r="BC13" s="89"/>
      <c r="BD13" s="89"/>
      <c r="BE13" s="89"/>
      <c r="BF13" s="89"/>
      <c r="BG13" s="89"/>
      <c r="BH13" s="89"/>
      <c r="BI13" s="89"/>
      <c r="BJ13" s="89"/>
      <c r="BK13" s="90"/>
      <c r="BL13" s="89"/>
      <c r="BM13" s="89"/>
      <c r="BN13" s="89"/>
      <c r="BO13" s="89"/>
      <c r="BP13" s="89"/>
      <c r="BQ13" s="89"/>
      <c r="BR13" s="89"/>
      <c r="BS13" s="89"/>
      <c r="BT13" s="89"/>
      <c r="BU13" s="89"/>
      <c r="BV13" s="89"/>
      <c r="BW13" s="89"/>
      <c r="BX13" s="89"/>
      <c r="BY13" s="89"/>
      <c r="BZ13" s="89"/>
      <c r="CA13" s="90"/>
      <c r="CB13" s="89"/>
      <c r="CC13" s="89"/>
      <c r="CD13" s="89"/>
      <c r="CE13" s="89"/>
      <c r="CF13" s="89"/>
      <c r="CG13" s="89"/>
      <c r="CH13" s="89"/>
      <c r="CI13" s="89"/>
      <c r="CJ13" s="89"/>
      <c r="CK13" s="89"/>
      <c r="CL13" s="89"/>
      <c r="CM13" s="89"/>
      <c r="CN13" s="89"/>
      <c r="CO13" s="89"/>
      <c r="CP13" s="89"/>
      <c r="CQ13" s="90"/>
      <c r="CR13" s="89"/>
      <c r="CS13" s="89"/>
      <c r="CT13" s="89"/>
      <c r="CU13" s="89"/>
      <c r="CV13" s="89"/>
      <c r="CW13" s="89"/>
      <c r="CX13" s="89"/>
      <c r="CY13" s="89"/>
      <c r="CZ13" s="89"/>
      <c r="DA13" s="89"/>
      <c r="DB13" s="89"/>
      <c r="DC13" s="89"/>
      <c r="DD13" s="89"/>
      <c r="DE13" s="89"/>
      <c r="DF13" s="89"/>
      <c r="DG13" s="90"/>
      <c r="DH13" s="89"/>
      <c r="DI13" s="89"/>
      <c r="DJ13" s="89"/>
      <c r="DK13" s="89"/>
      <c r="DL13" s="89"/>
      <c r="DM13" s="89"/>
      <c r="DN13" s="89"/>
      <c r="DO13" s="89"/>
      <c r="DP13" s="89"/>
      <c r="DQ13" s="89"/>
      <c r="DR13" s="89"/>
      <c r="DS13" s="89"/>
      <c r="DT13" s="89"/>
      <c r="DU13" s="89"/>
      <c r="DV13" s="89"/>
      <c r="DW13" s="90"/>
      <c r="DX13" s="89"/>
      <c r="DY13" s="89"/>
      <c r="DZ13" s="89"/>
      <c r="EA13" s="89"/>
      <c r="EB13" s="89"/>
      <c r="EC13" s="89"/>
      <c r="ED13" s="89"/>
      <c r="EE13" s="89"/>
      <c r="EF13" s="89"/>
      <c r="EG13" s="89"/>
      <c r="EH13" s="89"/>
      <c r="EI13" s="89"/>
      <c r="EJ13" s="89"/>
      <c r="EK13" s="89"/>
      <c r="EL13" s="89"/>
      <c r="EM13" s="90"/>
      <c r="EN13" s="89"/>
      <c r="EO13" s="89"/>
      <c r="EP13" s="89"/>
      <c r="EQ13" s="89"/>
      <c r="ER13" s="89"/>
      <c r="ES13" s="89"/>
      <c r="ET13" s="89"/>
      <c r="EU13" s="89"/>
      <c r="EV13" s="89"/>
      <c r="EW13" s="89"/>
      <c r="EX13" s="89"/>
      <c r="EY13" s="89"/>
      <c r="EZ13" s="89"/>
      <c r="FA13" s="89"/>
      <c r="FB13" s="89"/>
      <c r="FC13" s="90"/>
      <c r="FD13" s="89"/>
      <c r="FE13" s="89"/>
      <c r="FF13" s="89"/>
      <c r="FG13" s="89"/>
      <c r="FH13" s="89"/>
      <c r="FI13" s="89"/>
      <c r="FJ13" s="89"/>
      <c r="FK13" s="89"/>
      <c r="FL13" s="89"/>
      <c r="FM13" s="89"/>
      <c r="FN13" s="89"/>
      <c r="FO13" s="89"/>
      <c r="FP13" s="89"/>
      <c r="FQ13" s="89"/>
      <c r="FR13" s="89"/>
      <c r="FS13" s="90"/>
      <c r="FT13" s="89"/>
      <c r="FU13" s="89"/>
      <c r="FV13" s="89"/>
      <c r="FW13" s="89"/>
      <c r="FX13" s="89"/>
      <c r="FY13" s="89"/>
      <c r="FZ13" s="89"/>
      <c r="GA13" s="89"/>
      <c r="GB13" s="89"/>
      <c r="GC13" s="89"/>
      <c r="GD13" s="89"/>
      <c r="GE13" s="89"/>
      <c r="GF13" s="89"/>
      <c r="GG13" s="89"/>
      <c r="GH13" s="89"/>
      <c r="GI13" s="90"/>
      <c r="GJ13" s="89"/>
      <c r="GK13" s="89"/>
      <c r="GL13" s="89"/>
      <c r="GM13" s="89"/>
      <c r="GN13" s="89"/>
      <c r="GO13" s="89"/>
      <c r="GP13" s="89"/>
      <c r="GQ13" s="89"/>
      <c r="GR13" s="89"/>
      <c r="GS13" s="89"/>
      <c r="GT13" s="89"/>
      <c r="GU13" s="89"/>
      <c r="GV13" s="89"/>
      <c r="GW13" s="89"/>
      <c r="GX13" s="89"/>
      <c r="GY13" s="90"/>
      <c r="GZ13" s="89"/>
      <c r="HA13" s="89"/>
      <c r="HB13" s="89"/>
      <c r="HC13" s="89"/>
      <c r="HD13" s="89"/>
      <c r="HE13" s="89"/>
      <c r="HF13" s="89"/>
      <c r="HG13" s="89"/>
      <c r="HH13" s="89"/>
      <c r="HI13" s="89"/>
      <c r="HJ13" s="89"/>
      <c r="HK13" s="89"/>
      <c r="HL13" s="89"/>
      <c r="HM13" s="89"/>
      <c r="HN13" s="89"/>
    </row>
    <row r="14" spans="1:222" ht="12.75">
      <c r="A14" s="196" t="s">
        <v>81</v>
      </c>
      <c r="B14" s="163"/>
      <c r="C14" s="141"/>
      <c r="D14" s="163"/>
      <c r="E14" s="127">
        <v>24287</v>
      </c>
      <c r="F14" s="127">
        <v>27532</v>
      </c>
      <c r="G14" s="127">
        <v>30872</v>
      </c>
      <c r="H14" s="127">
        <v>34953</v>
      </c>
      <c r="I14" s="115">
        <v>37230</v>
      </c>
      <c r="J14" s="115">
        <v>39562</v>
      </c>
      <c r="K14" s="115">
        <v>41776</v>
      </c>
      <c r="L14" s="115">
        <v>43457</v>
      </c>
      <c r="M14" s="115">
        <v>43687</v>
      </c>
      <c r="N14" s="115"/>
      <c r="O14" s="128"/>
      <c r="P14" s="72"/>
      <c r="Q14" s="72"/>
      <c r="R14" s="72"/>
      <c r="S14" s="89"/>
      <c r="T14" s="89"/>
      <c r="U14" s="89"/>
      <c r="V14" s="89"/>
      <c r="W14" s="89"/>
      <c r="X14" s="89"/>
      <c r="Y14" s="89"/>
      <c r="Z14" s="89"/>
      <c r="AA14" s="89"/>
      <c r="AB14" s="89"/>
      <c r="AC14" s="89"/>
      <c r="AD14" s="89"/>
      <c r="AE14" s="92"/>
      <c r="AF14" s="89"/>
      <c r="AG14" s="89"/>
      <c r="AH14" s="89"/>
      <c r="AI14" s="89"/>
      <c r="AJ14" s="89"/>
      <c r="AK14" s="89"/>
      <c r="AL14" s="89"/>
      <c r="AM14" s="89"/>
      <c r="AN14" s="89"/>
      <c r="AO14" s="89"/>
      <c r="AP14" s="89"/>
      <c r="AQ14" s="89"/>
      <c r="AR14" s="89"/>
      <c r="AS14" s="89"/>
      <c r="AT14" s="89"/>
      <c r="AU14" s="90"/>
      <c r="AV14" s="89"/>
      <c r="AW14" s="89"/>
      <c r="AX14" s="89"/>
      <c r="AY14" s="89"/>
      <c r="AZ14" s="89"/>
      <c r="BA14" s="89"/>
      <c r="BB14" s="89"/>
      <c r="BC14" s="89"/>
      <c r="BD14" s="89"/>
      <c r="BE14" s="89"/>
      <c r="BF14" s="89"/>
      <c r="BG14" s="89"/>
      <c r="BH14" s="89"/>
      <c r="BI14" s="89"/>
      <c r="BJ14" s="89"/>
      <c r="BK14" s="90"/>
      <c r="BL14" s="89"/>
      <c r="BM14" s="89"/>
      <c r="BN14" s="89"/>
      <c r="BO14" s="89"/>
      <c r="BP14" s="89"/>
      <c r="BQ14" s="89"/>
      <c r="BR14" s="89"/>
      <c r="BS14" s="89"/>
      <c r="BT14" s="89"/>
      <c r="BU14" s="89"/>
      <c r="BV14" s="89"/>
      <c r="BW14" s="89"/>
      <c r="BX14" s="89"/>
      <c r="BY14" s="89"/>
      <c r="BZ14" s="89"/>
      <c r="CA14" s="90"/>
      <c r="CB14" s="89"/>
      <c r="CC14" s="89"/>
      <c r="CD14" s="89"/>
      <c r="CE14" s="89"/>
      <c r="CF14" s="89"/>
      <c r="CG14" s="89"/>
      <c r="CH14" s="89"/>
      <c r="CI14" s="89"/>
      <c r="CJ14" s="89"/>
      <c r="CK14" s="89"/>
      <c r="CL14" s="89"/>
      <c r="CM14" s="89"/>
      <c r="CN14" s="89"/>
      <c r="CO14" s="89"/>
      <c r="CP14" s="89"/>
      <c r="CQ14" s="90"/>
      <c r="CR14" s="89"/>
      <c r="CS14" s="89"/>
      <c r="CT14" s="89"/>
      <c r="CU14" s="89"/>
      <c r="CV14" s="89"/>
      <c r="CW14" s="89"/>
      <c r="CX14" s="89"/>
      <c r="CY14" s="89"/>
      <c r="CZ14" s="89"/>
      <c r="DA14" s="89"/>
      <c r="DB14" s="89"/>
      <c r="DC14" s="89"/>
      <c r="DD14" s="89"/>
      <c r="DE14" s="89"/>
      <c r="DF14" s="89"/>
      <c r="DG14" s="90"/>
      <c r="DH14" s="89"/>
      <c r="DI14" s="89"/>
      <c r="DJ14" s="89"/>
      <c r="DK14" s="89"/>
      <c r="DL14" s="89"/>
      <c r="DM14" s="89"/>
      <c r="DN14" s="89"/>
      <c r="DO14" s="89"/>
      <c r="DP14" s="89"/>
      <c r="DQ14" s="89"/>
      <c r="DR14" s="89"/>
      <c r="DS14" s="89"/>
      <c r="DT14" s="89"/>
      <c r="DU14" s="89"/>
      <c r="DV14" s="89"/>
      <c r="DW14" s="90"/>
      <c r="DX14" s="89"/>
      <c r="DY14" s="89"/>
      <c r="DZ14" s="89"/>
      <c r="EA14" s="89"/>
      <c r="EB14" s="89"/>
      <c r="EC14" s="89"/>
      <c r="ED14" s="89"/>
      <c r="EE14" s="89"/>
      <c r="EF14" s="89"/>
      <c r="EG14" s="89"/>
      <c r="EH14" s="89"/>
      <c r="EI14" s="89"/>
      <c r="EJ14" s="89"/>
      <c r="EK14" s="89"/>
      <c r="EL14" s="89"/>
      <c r="EM14" s="90"/>
      <c r="EN14" s="89"/>
      <c r="EO14" s="89"/>
      <c r="EP14" s="89"/>
      <c r="EQ14" s="89"/>
      <c r="ER14" s="89"/>
      <c r="ES14" s="89"/>
      <c r="ET14" s="89"/>
      <c r="EU14" s="89"/>
      <c r="EV14" s="89"/>
      <c r="EW14" s="89"/>
      <c r="EX14" s="89"/>
      <c r="EY14" s="89"/>
      <c r="EZ14" s="89"/>
      <c r="FA14" s="89"/>
      <c r="FB14" s="89"/>
      <c r="FC14" s="90"/>
      <c r="FD14" s="89"/>
      <c r="FE14" s="89"/>
      <c r="FF14" s="89"/>
      <c r="FG14" s="89"/>
      <c r="FH14" s="89"/>
      <c r="FI14" s="89"/>
      <c r="FJ14" s="89"/>
      <c r="FK14" s="89"/>
      <c r="FL14" s="89"/>
      <c r="FM14" s="89"/>
      <c r="FN14" s="89"/>
      <c r="FO14" s="89"/>
      <c r="FP14" s="89"/>
      <c r="FQ14" s="89"/>
      <c r="FR14" s="89"/>
      <c r="FS14" s="90"/>
      <c r="FT14" s="89"/>
      <c r="FU14" s="89"/>
      <c r="FV14" s="89"/>
      <c r="FW14" s="89"/>
      <c r="FX14" s="89"/>
      <c r="FY14" s="89"/>
      <c r="FZ14" s="89"/>
      <c r="GA14" s="89"/>
      <c r="GB14" s="89"/>
      <c r="GC14" s="89"/>
      <c r="GD14" s="89"/>
      <c r="GE14" s="89"/>
      <c r="GF14" s="89"/>
      <c r="GG14" s="89"/>
      <c r="GH14" s="89"/>
      <c r="GI14" s="90"/>
      <c r="GJ14" s="89"/>
      <c r="GK14" s="89"/>
      <c r="GL14" s="89"/>
      <c r="GM14" s="89"/>
      <c r="GN14" s="89"/>
      <c r="GO14" s="89"/>
      <c r="GP14" s="89"/>
      <c r="GQ14" s="89"/>
      <c r="GR14" s="89"/>
      <c r="GS14" s="89"/>
      <c r="GT14" s="89"/>
      <c r="GU14" s="89"/>
      <c r="GV14" s="89"/>
      <c r="GW14" s="89"/>
      <c r="GX14" s="89"/>
      <c r="GY14" s="90"/>
      <c r="GZ14" s="89"/>
      <c r="HA14" s="89"/>
      <c r="HB14" s="89"/>
      <c r="HC14" s="89"/>
      <c r="HD14" s="89"/>
      <c r="HE14" s="89"/>
      <c r="HF14" s="89"/>
      <c r="HG14" s="89"/>
      <c r="HH14" s="89"/>
      <c r="HI14" s="89"/>
      <c r="HJ14" s="89"/>
      <c r="HK14" s="89"/>
      <c r="HL14" s="89"/>
      <c r="HM14" s="89"/>
      <c r="HN14" s="89"/>
    </row>
    <row r="15" spans="1:222" ht="12.75">
      <c r="A15" s="196" t="s">
        <v>76</v>
      </c>
      <c r="B15" s="163"/>
      <c r="C15" s="141"/>
      <c r="D15" s="163"/>
      <c r="E15" s="127">
        <v>2384</v>
      </c>
      <c r="F15" s="127">
        <v>2338</v>
      </c>
      <c r="G15" s="127">
        <v>2238</v>
      </c>
      <c r="H15" s="127">
        <v>2175</v>
      </c>
      <c r="I15" s="115">
        <v>2094</v>
      </c>
      <c r="J15" s="115">
        <v>2050</v>
      </c>
      <c r="K15" s="115">
        <v>1997</v>
      </c>
      <c r="L15" s="115">
        <v>1963</v>
      </c>
      <c r="M15" s="115">
        <v>1912</v>
      </c>
      <c r="N15" s="115"/>
      <c r="O15" s="128"/>
      <c r="P15" s="72"/>
      <c r="Q15" s="72"/>
      <c r="R15" s="72"/>
      <c r="S15" s="89"/>
      <c r="T15" s="89"/>
      <c r="U15" s="89"/>
      <c r="V15" s="89"/>
      <c r="W15" s="89"/>
      <c r="X15" s="89"/>
      <c r="Y15" s="89"/>
      <c r="Z15" s="89"/>
      <c r="AA15" s="89"/>
      <c r="AB15" s="89"/>
      <c r="AC15" s="89"/>
      <c r="AD15" s="89"/>
      <c r="AE15" s="92"/>
      <c r="AF15" s="89"/>
      <c r="AG15" s="89"/>
      <c r="AH15" s="89"/>
      <c r="AI15" s="89"/>
      <c r="AJ15" s="89"/>
      <c r="AK15" s="89"/>
      <c r="AL15" s="89"/>
      <c r="AM15" s="89"/>
      <c r="AN15" s="89"/>
      <c r="AO15" s="89"/>
      <c r="AP15" s="89"/>
      <c r="AQ15" s="89"/>
      <c r="AR15" s="89"/>
      <c r="AS15" s="89"/>
      <c r="AT15" s="89"/>
      <c r="AU15" s="90"/>
      <c r="AV15" s="89"/>
      <c r="AW15" s="89"/>
      <c r="AX15" s="89"/>
      <c r="AY15" s="89"/>
      <c r="AZ15" s="89"/>
      <c r="BA15" s="89"/>
      <c r="BB15" s="89"/>
      <c r="BC15" s="89"/>
      <c r="BD15" s="89"/>
      <c r="BE15" s="89"/>
      <c r="BF15" s="89"/>
      <c r="BG15" s="89"/>
      <c r="BH15" s="89"/>
      <c r="BI15" s="89"/>
      <c r="BJ15" s="89"/>
      <c r="BK15" s="90"/>
      <c r="BL15" s="89"/>
      <c r="BM15" s="89"/>
      <c r="BN15" s="89"/>
      <c r="BO15" s="89"/>
      <c r="BP15" s="89"/>
      <c r="BQ15" s="89"/>
      <c r="BR15" s="89"/>
      <c r="BS15" s="89"/>
      <c r="BT15" s="89"/>
      <c r="BU15" s="89"/>
      <c r="BV15" s="89"/>
      <c r="BW15" s="89"/>
      <c r="BX15" s="89"/>
      <c r="BY15" s="89"/>
      <c r="BZ15" s="89"/>
      <c r="CA15" s="90"/>
      <c r="CB15" s="89"/>
      <c r="CC15" s="89"/>
      <c r="CD15" s="89"/>
      <c r="CE15" s="89"/>
      <c r="CF15" s="89"/>
      <c r="CG15" s="89"/>
      <c r="CH15" s="89"/>
      <c r="CI15" s="89"/>
      <c r="CJ15" s="89"/>
      <c r="CK15" s="89"/>
      <c r="CL15" s="89"/>
      <c r="CM15" s="89"/>
      <c r="CN15" s="89"/>
      <c r="CO15" s="89"/>
      <c r="CP15" s="89"/>
      <c r="CQ15" s="90"/>
      <c r="CR15" s="89"/>
      <c r="CS15" s="89"/>
      <c r="CT15" s="89"/>
      <c r="CU15" s="89"/>
      <c r="CV15" s="89"/>
      <c r="CW15" s="89"/>
      <c r="CX15" s="89"/>
      <c r="CY15" s="89"/>
      <c r="CZ15" s="89"/>
      <c r="DA15" s="89"/>
      <c r="DB15" s="89"/>
      <c r="DC15" s="89"/>
      <c r="DD15" s="89"/>
      <c r="DE15" s="89"/>
      <c r="DF15" s="89"/>
      <c r="DG15" s="90"/>
      <c r="DH15" s="89"/>
      <c r="DI15" s="89"/>
      <c r="DJ15" s="89"/>
      <c r="DK15" s="89"/>
      <c r="DL15" s="89"/>
      <c r="DM15" s="89"/>
      <c r="DN15" s="89"/>
      <c r="DO15" s="89"/>
      <c r="DP15" s="89"/>
      <c r="DQ15" s="89"/>
      <c r="DR15" s="89"/>
      <c r="DS15" s="89"/>
      <c r="DT15" s="89"/>
      <c r="DU15" s="89"/>
      <c r="DV15" s="89"/>
      <c r="DW15" s="90"/>
      <c r="DX15" s="89"/>
      <c r="DY15" s="89"/>
      <c r="DZ15" s="89"/>
      <c r="EA15" s="89"/>
      <c r="EB15" s="89"/>
      <c r="EC15" s="89"/>
      <c r="ED15" s="89"/>
      <c r="EE15" s="89"/>
      <c r="EF15" s="89"/>
      <c r="EG15" s="89"/>
      <c r="EH15" s="89"/>
      <c r="EI15" s="89"/>
      <c r="EJ15" s="89"/>
      <c r="EK15" s="89"/>
      <c r="EL15" s="89"/>
      <c r="EM15" s="90"/>
      <c r="EN15" s="89"/>
      <c r="EO15" s="89"/>
      <c r="EP15" s="89"/>
      <c r="EQ15" s="89"/>
      <c r="ER15" s="89"/>
      <c r="ES15" s="89"/>
      <c r="ET15" s="89"/>
      <c r="EU15" s="89"/>
      <c r="EV15" s="89"/>
      <c r="EW15" s="89"/>
      <c r="EX15" s="89"/>
      <c r="EY15" s="89"/>
      <c r="EZ15" s="89"/>
      <c r="FA15" s="89"/>
      <c r="FB15" s="89"/>
      <c r="FC15" s="90"/>
      <c r="FD15" s="89"/>
      <c r="FE15" s="89"/>
      <c r="FF15" s="89"/>
      <c r="FG15" s="89"/>
      <c r="FH15" s="89"/>
      <c r="FI15" s="89"/>
      <c r="FJ15" s="89"/>
      <c r="FK15" s="89"/>
      <c r="FL15" s="89"/>
      <c r="FM15" s="89"/>
      <c r="FN15" s="89"/>
      <c r="FO15" s="89"/>
      <c r="FP15" s="89"/>
      <c r="FQ15" s="89"/>
      <c r="FR15" s="89"/>
      <c r="FS15" s="90"/>
      <c r="FT15" s="89"/>
      <c r="FU15" s="89"/>
      <c r="FV15" s="89"/>
      <c r="FW15" s="89"/>
      <c r="FX15" s="89"/>
      <c r="FY15" s="89"/>
      <c r="FZ15" s="89"/>
      <c r="GA15" s="89"/>
      <c r="GB15" s="89"/>
      <c r="GC15" s="89"/>
      <c r="GD15" s="89"/>
      <c r="GE15" s="89"/>
      <c r="GF15" s="89"/>
      <c r="GG15" s="89"/>
      <c r="GH15" s="89"/>
      <c r="GI15" s="90"/>
      <c r="GJ15" s="89"/>
      <c r="GK15" s="89"/>
      <c r="GL15" s="89"/>
      <c r="GM15" s="89"/>
      <c r="GN15" s="89"/>
      <c r="GO15" s="89"/>
      <c r="GP15" s="89"/>
      <c r="GQ15" s="89"/>
      <c r="GR15" s="89"/>
      <c r="GS15" s="89"/>
      <c r="GT15" s="89"/>
      <c r="GU15" s="89"/>
      <c r="GV15" s="89"/>
      <c r="GW15" s="89"/>
      <c r="GX15" s="89"/>
      <c r="GY15" s="90"/>
      <c r="GZ15" s="89"/>
      <c r="HA15" s="89"/>
      <c r="HB15" s="89"/>
      <c r="HC15" s="89"/>
      <c r="HD15" s="89"/>
      <c r="HE15" s="89"/>
      <c r="HF15" s="89"/>
      <c r="HG15" s="89"/>
      <c r="HH15" s="89"/>
      <c r="HI15" s="89"/>
      <c r="HJ15" s="89"/>
      <c r="HK15" s="89"/>
      <c r="HL15" s="89"/>
      <c r="HM15" s="89"/>
      <c r="HN15" s="89"/>
    </row>
    <row r="16" spans="1:222" ht="12.75">
      <c r="A16" s="196" t="s">
        <v>78</v>
      </c>
      <c r="B16" s="166">
        <v>3165</v>
      </c>
      <c r="C16" s="140">
        <v>4109</v>
      </c>
      <c r="D16" s="166">
        <v>2139</v>
      </c>
      <c r="E16" s="134">
        <v>2057</v>
      </c>
      <c r="F16" s="134">
        <v>1963</v>
      </c>
      <c r="G16" s="127">
        <v>1949</v>
      </c>
      <c r="H16" s="127">
        <v>1747</v>
      </c>
      <c r="I16" s="115">
        <v>1523</v>
      </c>
      <c r="J16" s="115">
        <v>1528</v>
      </c>
      <c r="K16" s="115">
        <v>1453</v>
      </c>
      <c r="L16" s="115">
        <v>1237</v>
      </c>
      <c r="M16" s="115">
        <v>1244</v>
      </c>
      <c r="N16" s="115"/>
      <c r="O16" s="128"/>
      <c r="P16" s="72"/>
      <c r="Q16" s="72"/>
      <c r="R16" s="72"/>
      <c r="S16" s="89"/>
      <c r="T16" s="89"/>
      <c r="U16" s="89"/>
      <c r="V16" s="89"/>
      <c r="W16" s="89"/>
      <c r="X16" s="89"/>
      <c r="Y16" s="89"/>
      <c r="Z16" s="89"/>
      <c r="AA16" s="89"/>
      <c r="AB16" s="89"/>
      <c r="AC16" s="89"/>
      <c r="AD16" s="89"/>
      <c r="AE16" s="92"/>
      <c r="AF16" s="89"/>
      <c r="AG16" s="89"/>
      <c r="AH16" s="89"/>
      <c r="AI16" s="89"/>
      <c r="AJ16" s="89"/>
      <c r="AK16" s="89"/>
      <c r="AL16" s="89"/>
      <c r="AM16" s="89"/>
      <c r="AN16" s="89"/>
      <c r="AO16" s="89"/>
      <c r="AP16" s="89"/>
      <c r="AQ16" s="89"/>
      <c r="AR16" s="89"/>
      <c r="AS16" s="89"/>
      <c r="AT16" s="89"/>
      <c r="AU16" s="90"/>
      <c r="AV16" s="89"/>
      <c r="AW16" s="89"/>
      <c r="AX16" s="89"/>
      <c r="AY16" s="89"/>
      <c r="AZ16" s="89"/>
      <c r="BA16" s="89"/>
      <c r="BB16" s="89"/>
      <c r="BC16" s="89"/>
      <c r="BD16" s="89"/>
      <c r="BE16" s="89"/>
      <c r="BF16" s="89"/>
      <c r="BG16" s="89"/>
      <c r="BH16" s="89"/>
      <c r="BI16" s="89"/>
      <c r="BJ16" s="89"/>
      <c r="BK16" s="90"/>
      <c r="BL16" s="89"/>
      <c r="BM16" s="89"/>
      <c r="BN16" s="89"/>
      <c r="BO16" s="89"/>
      <c r="BP16" s="89"/>
      <c r="BQ16" s="89"/>
      <c r="BR16" s="89"/>
      <c r="BS16" s="89"/>
      <c r="BT16" s="89"/>
      <c r="BU16" s="89"/>
      <c r="BV16" s="89"/>
      <c r="BW16" s="89"/>
      <c r="BX16" s="89"/>
      <c r="BY16" s="89"/>
      <c r="BZ16" s="89"/>
      <c r="CA16" s="90"/>
      <c r="CB16" s="89"/>
      <c r="CC16" s="89"/>
      <c r="CD16" s="89"/>
      <c r="CE16" s="89"/>
      <c r="CF16" s="89"/>
      <c r="CG16" s="89"/>
      <c r="CH16" s="89"/>
      <c r="CI16" s="89"/>
      <c r="CJ16" s="89"/>
      <c r="CK16" s="89"/>
      <c r="CL16" s="89"/>
      <c r="CM16" s="89"/>
      <c r="CN16" s="89"/>
      <c r="CO16" s="89"/>
      <c r="CP16" s="89"/>
      <c r="CQ16" s="90"/>
      <c r="CR16" s="89"/>
      <c r="CS16" s="89"/>
      <c r="CT16" s="89"/>
      <c r="CU16" s="89"/>
      <c r="CV16" s="89"/>
      <c r="CW16" s="89"/>
      <c r="CX16" s="89"/>
      <c r="CY16" s="89"/>
      <c r="CZ16" s="89"/>
      <c r="DA16" s="89"/>
      <c r="DB16" s="89"/>
      <c r="DC16" s="89"/>
      <c r="DD16" s="89"/>
      <c r="DE16" s="89"/>
      <c r="DF16" s="89"/>
      <c r="DG16" s="90"/>
      <c r="DH16" s="89"/>
      <c r="DI16" s="89"/>
      <c r="DJ16" s="89"/>
      <c r="DK16" s="89"/>
      <c r="DL16" s="89"/>
      <c r="DM16" s="89"/>
      <c r="DN16" s="89"/>
      <c r="DO16" s="89"/>
      <c r="DP16" s="89"/>
      <c r="DQ16" s="89"/>
      <c r="DR16" s="89"/>
      <c r="DS16" s="89"/>
      <c r="DT16" s="89"/>
      <c r="DU16" s="89"/>
      <c r="DV16" s="89"/>
      <c r="DW16" s="90"/>
      <c r="DX16" s="89"/>
      <c r="DY16" s="89"/>
      <c r="DZ16" s="89"/>
      <c r="EA16" s="89"/>
      <c r="EB16" s="89"/>
      <c r="EC16" s="89"/>
      <c r="ED16" s="89"/>
      <c r="EE16" s="89"/>
      <c r="EF16" s="89"/>
      <c r="EG16" s="89"/>
      <c r="EH16" s="89"/>
      <c r="EI16" s="89"/>
      <c r="EJ16" s="89"/>
      <c r="EK16" s="89"/>
      <c r="EL16" s="89"/>
      <c r="EM16" s="90"/>
      <c r="EN16" s="89"/>
      <c r="EO16" s="89"/>
      <c r="EP16" s="89"/>
      <c r="EQ16" s="89"/>
      <c r="ER16" s="89"/>
      <c r="ES16" s="89"/>
      <c r="ET16" s="89"/>
      <c r="EU16" s="89"/>
      <c r="EV16" s="89"/>
      <c r="EW16" s="89"/>
      <c r="EX16" s="89"/>
      <c r="EY16" s="89"/>
      <c r="EZ16" s="89"/>
      <c r="FA16" s="89"/>
      <c r="FB16" s="89"/>
      <c r="FC16" s="90"/>
      <c r="FD16" s="89"/>
      <c r="FE16" s="89"/>
      <c r="FF16" s="89"/>
      <c r="FG16" s="89"/>
      <c r="FH16" s="89"/>
      <c r="FI16" s="89"/>
      <c r="FJ16" s="89"/>
      <c r="FK16" s="89"/>
      <c r="FL16" s="89"/>
      <c r="FM16" s="89"/>
      <c r="FN16" s="89"/>
      <c r="FO16" s="89"/>
      <c r="FP16" s="89"/>
      <c r="FQ16" s="89"/>
      <c r="FR16" s="89"/>
      <c r="FS16" s="90"/>
      <c r="FT16" s="89"/>
      <c r="FU16" s="89"/>
      <c r="FV16" s="89"/>
      <c r="FW16" s="89"/>
      <c r="FX16" s="89"/>
      <c r="FY16" s="89"/>
      <c r="FZ16" s="89"/>
      <c r="GA16" s="89"/>
      <c r="GB16" s="89"/>
      <c r="GC16" s="89"/>
      <c r="GD16" s="89"/>
      <c r="GE16" s="89"/>
      <c r="GF16" s="89"/>
      <c r="GG16" s="89"/>
      <c r="GH16" s="89"/>
      <c r="GI16" s="90"/>
      <c r="GJ16" s="89"/>
      <c r="GK16" s="89"/>
      <c r="GL16" s="89"/>
      <c r="GM16" s="89"/>
      <c r="GN16" s="89"/>
      <c r="GO16" s="89"/>
      <c r="GP16" s="89"/>
      <c r="GQ16" s="89"/>
      <c r="GR16" s="89"/>
      <c r="GS16" s="89"/>
      <c r="GT16" s="89"/>
      <c r="GU16" s="89"/>
      <c r="GV16" s="89"/>
      <c r="GW16" s="89"/>
      <c r="GX16" s="89"/>
      <c r="GY16" s="90"/>
      <c r="GZ16" s="89"/>
      <c r="HA16" s="89"/>
      <c r="HB16" s="89"/>
      <c r="HC16" s="89"/>
      <c r="HD16" s="89"/>
      <c r="HE16" s="89"/>
      <c r="HF16" s="89"/>
      <c r="HG16" s="89"/>
      <c r="HH16" s="89"/>
      <c r="HI16" s="89"/>
      <c r="HJ16" s="89"/>
      <c r="HK16" s="89"/>
      <c r="HL16" s="89"/>
      <c r="HM16" s="89"/>
      <c r="HN16" s="89"/>
    </row>
    <row r="17" spans="1:222" ht="13.5" thickBot="1">
      <c r="A17" s="197" t="s">
        <v>33</v>
      </c>
      <c r="B17" s="167">
        <v>11828</v>
      </c>
      <c r="C17" s="184">
        <v>33002</v>
      </c>
      <c r="D17" s="167">
        <v>36315</v>
      </c>
      <c r="E17" s="135">
        <f>SUM(E13:E16)</f>
        <v>41531</v>
      </c>
      <c r="F17" s="135">
        <f>SUM(F13:F16)</f>
        <v>46391</v>
      </c>
      <c r="G17" s="135">
        <f>SUM(G13:G16)</f>
        <v>50925</v>
      </c>
      <c r="H17" s="135">
        <f>SUM(H13:H16)</f>
        <v>56252</v>
      </c>
      <c r="I17" s="116">
        <v>59350</v>
      </c>
      <c r="J17" s="116">
        <v>62277</v>
      </c>
      <c r="K17" s="116">
        <v>65250</v>
      </c>
      <c r="L17" s="116">
        <v>67623</v>
      </c>
      <c r="M17" s="116">
        <v>68507</v>
      </c>
      <c r="N17" s="116"/>
      <c r="O17" s="136"/>
      <c r="P17" s="72"/>
      <c r="Q17" s="72"/>
      <c r="R17" s="72"/>
      <c r="S17" s="89"/>
      <c r="T17" s="89"/>
      <c r="U17" s="89"/>
      <c r="V17" s="89"/>
      <c r="W17" s="89"/>
      <c r="X17" s="89"/>
      <c r="Y17" s="89"/>
      <c r="Z17" s="89"/>
      <c r="AA17" s="89"/>
      <c r="AB17" s="89"/>
      <c r="AC17" s="89"/>
      <c r="AD17" s="89"/>
      <c r="AE17" s="92"/>
      <c r="AF17" s="89"/>
      <c r="AG17" s="89"/>
      <c r="AH17" s="89"/>
      <c r="AI17" s="89"/>
      <c r="AJ17" s="89"/>
      <c r="AK17" s="89"/>
      <c r="AL17" s="89"/>
      <c r="AM17" s="89"/>
      <c r="AN17" s="89"/>
      <c r="AO17" s="89"/>
      <c r="AP17" s="89"/>
      <c r="AQ17" s="89"/>
      <c r="AR17" s="89"/>
      <c r="AS17" s="89"/>
      <c r="AT17" s="89"/>
      <c r="AU17" s="90"/>
      <c r="AV17" s="89"/>
      <c r="AW17" s="89"/>
      <c r="AX17" s="89"/>
      <c r="AY17" s="89"/>
      <c r="AZ17" s="89"/>
      <c r="BA17" s="89"/>
      <c r="BB17" s="89"/>
      <c r="BC17" s="89"/>
      <c r="BD17" s="89"/>
      <c r="BE17" s="89"/>
      <c r="BF17" s="89"/>
      <c r="BG17" s="89"/>
      <c r="BH17" s="89"/>
      <c r="BI17" s="89"/>
      <c r="BJ17" s="89"/>
      <c r="BK17" s="90"/>
      <c r="BL17" s="89"/>
      <c r="BM17" s="89"/>
      <c r="BN17" s="89"/>
      <c r="BO17" s="89"/>
      <c r="BP17" s="89"/>
      <c r="BQ17" s="89"/>
      <c r="BR17" s="89"/>
      <c r="BS17" s="89"/>
      <c r="BT17" s="89"/>
      <c r="BU17" s="89"/>
      <c r="BV17" s="89"/>
      <c r="BW17" s="89"/>
      <c r="BX17" s="89"/>
      <c r="BY17" s="89"/>
      <c r="BZ17" s="89"/>
      <c r="CA17" s="90"/>
      <c r="CB17" s="89"/>
      <c r="CC17" s="89"/>
      <c r="CD17" s="89"/>
      <c r="CE17" s="89"/>
      <c r="CF17" s="89"/>
      <c r="CG17" s="89"/>
      <c r="CH17" s="89"/>
      <c r="CI17" s="89"/>
      <c r="CJ17" s="89"/>
      <c r="CK17" s="89"/>
      <c r="CL17" s="89"/>
      <c r="CM17" s="89"/>
      <c r="CN17" s="89"/>
      <c r="CO17" s="89"/>
      <c r="CP17" s="89"/>
      <c r="CQ17" s="90"/>
      <c r="CR17" s="89"/>
      <c r="CS17" s="89"/>
      <c r="CT17" s="89"/>
      <c r="CU17" s="89"/>
      <c r="CV17" s="89"/>
      <c r="CW17" s="89"/>
      <c r="CX17" s="89"/>
      <c r="CY17" s="89"/>
      <c r="CZ17" s="89"/>
      <c r="DA17" s="89"/>
      <c r="DB17" s="89"/>
      <c r="DC17" s="89"/>
      <c r="DD17" s="89"/>
      <c r="DE17" s="89"/>
      <c r="DF17" s="89"/>
      <c r="DG17" s="90"/>
      <c r="DH17" s="89"/>
      <c r="DI17" s="89"/>
      <c r="DJ17" s="89"/>
      <c r="DK17" s="89"/>
      <c r="DL17" s="89"/>
      <c r="DM17" s="89"/>
      <c r="DN17" s="89"/>
      <c r="DO17" s="89"/>
      <c r="DP17" s="89"/>
      <c r="DQ17" s="89"/>
      <c r="DR17" s="89"/>
      <c r="DS17" s="89"/>
      <c r="DT17" s="89"/>
      <c r="DU17" s="89"/>
      <c r="DV17" s="89"/>
      <c r="DW17" s="90"/>
      <c r="DX17" s="89"/>
      <c r="DY17" s="89"/>
      <c r="DZ17" s="89"/>
      <c r="EA17" s="89"/>
      <c r="EB17" s="89"/>
      <c r="EC17" s="89"/>
      <c r="ED17" s="89"/>
      <c r="EE17" s="89"/>
      <c r="EF17" s="89"/>
      <c r="EG17" s="89"/>
      <c r="EH17" s="89"/>
      <c r="EI17" s="89"/>
      <c r="EJ17" s="89"/>
      <c r="EK17" s="89"/>
      <c r="EL17" s="89"/>
      <c r="EM17" s="90"/>
      <c r="EN17" s="89"/>
      <c r="EO17" s="89"/>
      <c r="EP17" s="89"/>
      <c r="EQ17" s="89"/>
      <c r="ER17" s="89"/>
      <c r="ES17" s="89"/>
      <c r="ET17" s="89"/>
      <c r="EU17" s="89"/>
      <c r="EV17" s="89"/>
      <c r="EW17" s="89"/>
      <c r="EX17" s="89"/>
      <c r="EY17" s="89"/>
      <c r="EZ17" s="89"/>
      <c r="FA17" s="89"/>
      <c r="FB17" s="89"/>
      <c r="FC17" s="90"/>
      <c r="FD17" s="89"/>
      <c r="FE17" s="89"/>
      <c r="FF17" s="89"/>
      <c r="FG17" s="89"/>
      <c r="FH17" s="89"/>
      <c r="FI17" s="89"/>
      <c r="FJ17" s="89"/>
      <c r="FK17" s="89"/>
      <c r="FL17" s="89"/>
      <c r="FM17" s="89"/>
      <c r="FN17" s="89"/>
      <c r="FO17" s="89"/>
      <c r="FP17" s="89"/>
      <c r="FQ17" s="89"/>
      <c r="FR17" s="89"/>
      <c r="FS17" s="90"/>
      <c r="FT17" s="89"/>
      <c r="FU17" s="89"/>
      <c r="FV17" s="89"/>
      <c r="FW17" s="89"/>
      <c r="FX17" s="89"/>
      <c r="FY17" s="89"/>
      <c r="FZ17" s="89"/>
      <c r="GA17" s="89"/>
      <c r="GB17" s="89"/>
      <c r="GC17" s="89"/>
      <c r="GD17" s="89"/>
      <c r="GE17" s="89"/>
      <c r="GF17" s="89"/>
      <c r="GG17" s="89"/>
      <c r="GH17" s="89"/>
      <c r="GI17" s="90"/>
      <c r="GJ17" s="89"/>
      <c r="GK17" s="89"/>
      <c r="GL17" s="89"/>
      <c r="GM17" s="89"/>
      <c r="GN17" s="89"/>
      <c r="GO17" s="89"/>
      <c r="GP17" s="89"/>
      <c r="GQ17" s="89"/>
      <c r="GR17" s="89"/>
      <c r="GS17" s="89"/>
      <c r="GT17" s="89"/>
      <c r="GU17" s="89"/>
      <c r="GV17" s="89"/>
      <c r="GW17" s="89"/>
      <c r="GX17" s="89"/>
      <c r="GY17" s="90"/>
      <c r="GZ17" s="89"/>
      <c r="HA17" s="89"/>
      <c r="HB17" s="89"/>
      <c r="HC17" s="89"/>
      <c r="HD17" s="89"/>
      <c r="HE17" s="89"/>
      <c r="HF17" s="89"/>
      <c r="HG17" s="89"/>
      <c r="HH17" s="89"/>
      <c r="HI17" s="89"/>
      <c r="HJ17" s="89"/>
      <c r="HK17" s="89"/>
      <c r="HL17" s="89"/>
      <c r="HM17" s="89"/>
      <c r="HN17" s="89"/>
    </row>
    <row r="18" spans="1:222" ht="12.75">
      <c r="A18" s="84" t="s">
        <v>59</v>
      </c>
      <c r="B18" s="91"/>
      <c r="C18" s="91"/>
      <c r="D18" s="91"/>
      <c r="E18" s="91">
        <f aca="true" t="shared" si="2" ref="E18:L18">IF(SUM(E10:E16)-E11=114124,,SUM(E10:E16)-E11-114124)</f>
        <v>0</v>
      </c>
      <c r="F18" s="91">
        <f t="shared" si="2"/>
        <v>0</v>
      </c>
      <c r="G18" s="91">
        <f t="shared" si="2"/>
        <v>0</v>
      </c>
      <c r="H18" s="91">
        <f t="shared" si="2"/>
        <v>0</v>
      </c>
      <c r="I18" s="91">
        <f t="shared" si="2"/>
        <v>0</v>
      </c>
      <c r="J18" s="91">
        <f t="shared" si="2"/>
        <v>0</v>
      </c>
      <c r="K18" s="91">
        <f t="shared" si="2"/>
        <v>0</v>
      </c>
      <c r="L18" s="91">
        <f t="shared" si="2"/>
        <v>0</v>
      </c>
      <c r="M18" s="91">
        <f>IF(SUM(M10:M16)-M11=114124,,SUM(M10:M16)-M11-114124)</f>
        <v>0</v>
      </c>
      <c r="N18" s="112"/>
      <c r="O18" s="72"/>
      <c r="P18" s="72"/>
      <c r="Q18" s="72"/>
      <c r="R18" s="72"/>
      <c r="S18" s="89"/>
      <c r="T18" s="89"/>
      <c r="U18" s="89"/>
      <c r="V18" s="89"/>
      <c r="W18" s="89"/>
      <c r="X18" s="89"/>
      <c r="Y18" s="89"/>
      <c r="Z18" s="89"/>
      <c r="AA18" s="89"/>
      <c r="AB18" s="89"/>
      <c r="AC18" s="89"/>
      <c r="AD18" s="89"/>
      <c r="AE18" s="92"/>
      <c r="AF18" s="89"/>
      <c r="AG18" s="89"/>
      <c r="AH18" s="89"/>
      <c r="AI18" s="89"/>
      <c r="AJ18" s="89"/>
      <c r="AK18" s="89"/>
      <c r="AL18" s="89"/>
      <c r="AM18" s="89"/>
      <c r="AN18" s="89"/>
      <c r="AO18" s="89"/>
      <c r="AP18" s="89"/>
      <c r="AQ18" s="89"/>
      <c r="AR18" s="89"/>
      <c r="AS18" s="89"/>
      <c r="AT18" s="89"/>
      <c r="AU18" s="90"/>
      <c r="AV18" s="89"/>
      <c r="AW18" s="89"/>
      <c r="AX18" s="89"/>
      <c r="AY18" s="89"/>
      <c r="AZ18" s="89"/>
      <c r="BA18" s="89"/>
      <c r="BB18" s="89"/>
      <c r="BC18" s="89"/>
      <c r="BD18" s="89"/>
      <c r="BE18" s="89"/>
      <c r="BF18" s="89"/>
      <c r="BG18" s="89"/>
      <c r="BH18" s="89"/>
      <c r="BI18" s="89"/>
      <c r="BJ18" s="89"/>
      <c r="BK18" s="90"/>
      <c r="BL18" s="89"/>
      <c r="BM18" s="89"/>
      <c r="BN18" s="89"/>
      <c r="BO18" s="89"/>
      <c r="BP18" s="89"/>
      <c r="BQ18" s="89"/>
      <c r="BR18" s="89"/>
      <c r="BS18" s="89"/>
      <c r="BT18" s="89"/>
      <c r="BU18" s="89"/>
      <c r="BV18" s="89"/>
      <c r="BW18" s="89"/>
      <c r="BX18" s="89"/>
      <c r="BY18" s="89"/>
      <c r="BZ18" s="89"/>
      <c r="CA18" s="90"/>
      <c r="CB18" s="89"/>
      <c r="CC18" s="89"/>
      <c r="CD18" s="89"/>
      <c r="CE18" s="89"/>
      <c r="CF18" s="89"/>
      <c r="CG18" s="89"/>
      <c r="CH18" s="89"/>
      <c r="CI18" s="89"/>
      <c r="CJ18" s="89"/>
      <c r="CK18" s="89"/>
      <c r="CL18" s="89"/>
      <c r="CM18" s="89"/>
      <c r="CN18" s="89"/>
      <c r="CO18" s="89"/>
      <c r="CP18" s="89"/>
      <c r="CQ18" s="90"/>
      <c r="CR18" s="89"/>
      <c r="CS18" s="89"/>
      <c r="CT18" s="89"/>
      <c r="CU18" s="89"/>
      <c r="CV18" s="89"/>
      <c r="CW18" s="89"/>
      <c r="CX18" s="89"/>
      <c r="CY18" s="89"/>
      <c r="CZ18" s="89"/>
      <c r="DA18" s="89"/>
      <c r="DB18" s="89"/>
      <c r="DC18" s="89"/>
      <c r="DD18" s="89"/>
      <c r="DE18" s="89"/>
      <c r="DF18" s="89"/>
      <c r="DG18" s="90"/>
      <c r="DH18" s="89"/>
      <c r="DI18" s="89"/>
      <c r="DJ18" s="89"/>
      <c r="DK18" s="89"/>
      <c r="DL18" s="89"/>
      <c r="DM18" s="89"/>
      <c r="DN18" s="89"/>
      <c r="DO18" s="89"/>
      <c r="DP18" s="89"/>
      <c r="DQ18" s="89"/>
      <c r="DR18" s="89"/>
      <c r="DS18" s="89"/>
      <c r="DT18" s="89"/>
      <c r="DU18" s="89"/>
      <c r="DV18" s="89"/>
      <c r="DW18" s="90"/>
      <c r="DX18" s="89"/>
      <c r="DY18" s="89"/>
      <c r="DZ18" s="89"/>
      <c r="EA18" s="89"/>
      <c r="EB18" s="89"/>
      <c r="EC18" s="89"/>
      <c r="ED18" s="89"/>
      <c r="EE18" s="89"/>
      <c r="EF18" s="89"/>
      <c r="EG18" s="89"/>
      <c r="EH18" s="89"/>
      <c r="EI18" s="89"/>
      <c r="EJ18" s="89"/>
      <c r="EK18" s="89"/>
      <c r="EL18" s="89"/>
      <c r="EM18" s="90"/>
      <c r="EN18" s="89"/>
      <c r="EO18" s="89"/>
      <c r="EP18" s="89"/>
      <c r="EQ18" s="89"/>
      <c r="ER18" s="89"/>
      <c r="ES18" s="89"/>
      <c r="ET18" s="89"/>
      <c r="EU18" s="89"/>
      <c r="EV18" s="89"/>
      <c r="EW18" s="89"/>
      <c r="EX18" s="89"/>
      <c r="EY18" s="89"/>
      <c r="EZ18" s="89"/>
      <c r="FA18" s="89"/>
      <c r="FB18" s="89"/>
      <c r="FC18" s="90"/>
      <c r="FD18" s="89"/>
      <c r="FE18" s="89"/>
      <c r="FF18" s="89"/>
      <c r="FG18" s="89"/>
      <c r="FH18" s="89"/>
      <c r="FI18" s="89"/>
      <c r="FJ18" s="89"/>
      <c r="FK18" s="89"/>
      <c r="FL18" s="89"/>
      <c r="FM18" s="89"/>
      <c r="FN18" s="89"/>
      <c r="FO18" s="89"/>
      <c r="FP18" s="89"/>
      <c r="FQ18" s="89"/>
      <c r="FR18" s="89"/>
      <c r="FS18" s="90"/>
      <c r="FT18" s="89"/>
      <c r="FU18" s="89"/>
      <c r="FV18" s="89"/>
      <c r="FW18" s="89"/>
      <c r="FX18" s="89"/>
      <c r="FY18" s="89"/>
      <c r="FZ18" s="89"/>
      <c r="GA18" s="89"/>
      <c r="GB18" s="89"/>
      <c r="GC18" s="89"/>
      <c r="GD18" s="89"/>
      <c r="GE18" s="89"/>
      <c r="GF18" s="89"/>
      <c r="GG18" s="89"/>
      <c r="GH18" s="89"/>
      <c r="GI18" s="90"/>
      <c r="GJ18" s="89"/>
      <c r="GK18" s="89"/>
      <c r="GL18" s="89"/>
      <c r="GM18" s="89"/>
      <c r="GN18" s="89"/>
      <c r="GO18" s="89"/>
      <c r="GP18" s="89"/>
      <c r="GQ18" s="89"/>
      <c r="GR18" s="89"/>
      <c r="GS18" s="89"/>
      <c r="GT18" s="89"/>
      <c r="GU18" s="89"/>
      <c r="GV18" s="89"/>
      <c r="GW18" s="89"/>
      <c r="GX18" s="89"/>
      <c r="GY18" s="90"/>
      <c r="GZ18" s="89"/>
      <c r="HA18" s="89"/>
      <c r="HB18" s="89"/>
      <c r="HC18" s="89"/>
      <c r="HD18" s="89"/>
      <c r="HE18" s="89"/>
      <c r="HF18" s="89"/>
      <c r="HG18" s="89"/>
      <c r="HH18" s="89"/>
      <c r="HI18" s="89"/>
      <c r="HJ18" s="89"/>
      <c r="HK18" s="89"/>
      <c r="HL18" s="89"/>
      <c r="HM18" s="89"/>
      <c r="HN18" s="89"/>
    </row>
    <row r="19" spans="1:228" ht="13.5" thickBot="1">
      <c r="A19" s="85" t="s">
        <v>58</v>
      </c>
      <c r="B19" s="91"/>
      <c r="C19" s="91"/>
      <c r="D19" s="91"/>
      <c r="E19" s="91"/>
      <c r="F19" s="91">
        <f>F17-F22-F23-F24-F25-F40-F39-F48</f>
        <v>0</v>
      </c>
      <c r="G19" s="91">
        <f>G17-G22-G23-G24-G25-G40-G39-G48</f>
        <v>0</v>
      </c>
      <c r="H19" s="91">
        <f aca="true" t="shared" si="3" ref="H19:M19">H17-H22-H23-H24-H25-H40-H39-H48</f>
        <v>0</v>
      </c>
      <c r="I19" s="91">
        <f>I17-I22-I23-I24-I25-I40-I39-I48</f>
        <v>0</v>
      </c>
      <c r="J19" s="91">
        <f>J17-J22-J23-J24-J25-J40-J39-J48</f>
        <v>0</v>
      </c>
      <c r="K19" s="91">
        <f>K17-K22-K23-K24-K25-K40-K39-K48</f>
        <v>0</v>
      </c>
      <c r="L19" s="91">
        <f t="shared" si="3"/>
        <v>0</v>
      </c>
      <c r="M19" s="91">
        <f t="shared" si="3"/>
        <v>0</v>
      </c>
      <c r="N19" s="112"/>
      <c r="O19" s="72"/>
      <c r="P19" s="72"/>
      <c r="Q19" s="72"/>
      <c r="S19" s="89"/>
      <c r="T19" s="89"/>
      <c r="V19" s="89"/>
      <c r="W19" s="89"/>
      <c r="X19" s="89"/>
      <c r="Y19" s="89"/>
      <c r="Z19" s="89"/>
      <c r="AA19" s="89"/>
      <c r="AB19" s="89"/>
      <c r="AC19" s="89"/>
      <c r="AD19" s="89"/>
      <c r="AE19" s="89"/>
      <c r="AF19" s="89"/>
      <c r="AG19" s="89"/>
      <c r="AH19" s="89"/>
      <c r="AI19" s="89"/>
      <c r="AJ19" s="89"/>
      <c r="AK19" s="90"/>
      <c r="AL19" s="89"/>
      <c r="AM19" s="89"/>
      <c r="AN19" s="89"/>
      <c r="AO19" s="89"/>
      <c r="AP19" s="89"/>
      <c r="AQ19" s="89"/>
      <c r="AR19" s="89"/>
      <c r="AS19" s="89"/>
      <c r="AT19" s="89"/>
      <c r="AU19" s="89"/>
      <c r="AV19" s="89"/>
      <c r="AW19" s="89"/>
      <c r="AX19" s="89"/>
      <c r="AY19" s="89"/>
      <c r="AZ19" s="89"/>
      <c r="BA19" s="90"/>
      <c r="BB19" s="89"/>
      <c r="BC19" s="89"/>
      <c r="BD19" s="89"/>
      <c r="BE19" s="89"/>
      <c r="BF19" s="89"/>
      <c r="BG19" s="89"/>
      <c r="BH19" s="89"/>
      <c r="BI19" s="89"/>
      <c r="BJ19" s="89"/>
      <c r="BK19" s="89"/>
      <c r="BL19" s="89"/>
      <c r="BM19" s="89"/>
      <c r="BN19" s="89"/>
      <c r="BO19" s="89"/>
      <c r="BP19" s="89"/>
      <c r="BQ19" s="90"/>
      <c r="BR19" s="89"/>
      <c r="BS19" s="89"/>
      <c r="BT19" s="89"/>
      <c r="BU19" s="89"/>
      <c r="BV19" s="89"/>
      <c r="BW19" s="89"/>
      <c r="BX19" s="89"/>
      <c r="BY19" s="89"/>
      <c r="BZ19" s="89"/>
      <c r="CA19" s="89"/>
      <c r="CB19" s="89"/>
      <c r="CC19" s="89"/>
      <c r="CD19" s="89"/>
      <c r="CE19" s="89"/>
      <c r="CF19" s="89"/>
      <c r="CG19" s="90"/>
      <c r="CH19" s="89"/>
      <c r="CI19" s="89"/>
      <c r="CJ19" s="89"/>
      <c r="CK19" s="89"/>
      <c r="CL19" s="89"/>
      <c r="CM19" s="89"/>
      <c r="CN19" s="89"/>
      <c r="CO19" s="89"/>
      <c r="CP19" s="89"/>
      <c r="CQ19" s="89"/>
      <c r="CR19" s="89"/>
      <c r="CS19" s="89"/>
      <c r="CT19" s="89"/>
      <c r="CU19" s="89"/>
      <c r="CV19" s="89"/>
      <c r="CW19" s="90"/>
      <c r="CX19" s="89"/>
      <c r="CY19" s="89"/>
      <c r="CZ19" s="89"/>
      <c r="DA19" s="89"/>
      <c r="DB19" s="89"/>
      <c r="DC19" s="89"/>
      <c r="DD19" s="89"/>
      <c r="DE19" s="89"/>
      <c r="DF19" s="89"/>
      <c r="DG19" s="89"/>
      <c r="DH19" s="89"/>
      <c r="DI19" s="89"/>
      <c r="DJ19" s="89"/>
      <c r="DK19" s="89"/>
      <c r="DL19" s="89"/>
      <c r="DM19" s="90"/>
      <c r="DN19" s="89"/>
      <c r="DO19" s="89"/>
      <c r="DP19" s="89"/>
      <c r="DQ19" s="89"/>
      <c r="DR19" s="89"/>
      <c r="DS19" s="89"/>
      <c r="DT19" s="89"/>
      <c r="DU19" s="89"/>
      <c r="DV19" s="89"/>
      <c r="DW19" s="89"/>
      <c r="DX19" s="89"/>
      <c r="DY19" s="89"/>
      <c r="DZ19" s="89"/>
      <c r="EA19" s="89"/>
      <c r="EB19" s="89"/>
      <c r="EC19" s="90"/>
      <c r="ED19" s="89"/>
      <c r="EE19" s="89"/>
      <c r="EF19" s="89"/>
      <c r="EG19" s="89"/>
      <c r="EH19" s="89"/>
      <c r="EI19" s="89"/>
      <c r="EJ19" s="89"/>
      <c r="EK19" s="89"/>
      <c r="EL19" s="89"/>
      <c r="EM19" s="89"/>
      <c r="EN19" s="89"/>
      <c r="EO19" s="89"/>
      <c r="EP19" s="89"/>
      <c r="EQ19" s="89"/>
      <c r="ER19" s="89"/>
      <c r="ES19" s="90"/>
      <c r="ET19" s="89"/>
      <c r="EU19" s="89"/>
      <c r="EV19" s="89"/>
      <c r="EW19" s="89"/>
      <c r="EX19" s="89"/>
      <c r="EY19" s="89"/>
      <c r="EZ19" s="89"/>
      <c r="FA19" s="89"/>
      <c r="FB19" s="89"/>
      <c r="FC19" s="89"/>
      <c r="FD19" s="89"/>
      <c r="FE19" s="89"/>
      <c r="FF19" s="89"/>
      <c r="FG19" s="89"/>
      <c r="FH19" s="89"/>
      <c r="FI19" s="90"/>
      <c r="FJ19" s="89"/>
      <c r="FK19" s="89"/>
      <c r="FL19" s="89"/>
      <c r="FM19" s="89"/>
      <c r="FN19" s="89"/>
      <c r="FO19" s="89"/>
      <c r="FP19" s="89"/>
      <c r="FQ19" s="89"/>
      <c r="FR19" s="89"/>
      <c r="FS19" s="89"/>
      <c r="FT19" s="89"/>
      <c r="FU19" s="89"/>
      <c r="FV19" s="89"/>
      <c r="FW19" s="89"/>
      <c r="FX19" s="89"/>
      <c r="FY19" s="90"/>
      <c r="FZ19" s="89"/>
      <c r="GA19" s="89"/>
      <c r="GB19" s="89"/>
      <c r="GC19" s="89"/>
      <c r="GD19" s="89"/>
      <c r="GE19" s="89"/>
      <c r="GF19" s="89"/>
      <c r="GG19" s="89"/>
      <c r="GH19" s="89"/>
      <c r="GI19" s="89"/>
      <c r="GJ19" s="89"/>
      <c r="GK19" s="89"/>
      <c r="GL19" s="89"/>
      <c r="GM19" s="89"/>
      <c r="GN19" s="89"/>
      <c r="GO19" s="90"/>
      <c r="GP19" s="89"/>
      <c r="GQ19" s="89"/>
      <c r="GR19" s="89"/>
      <c r="GS19" s="89"/>
      <c r="GT19" s="89"/>
      <c r="GU19" s="89"/>
      <c r="GV19" s="89"/>
      <c r="GW19" s="89"/>
      <c r="GX19" s="89"/>
      <c r="GY19" s="89"/>
      <c r="GZ19" s="89"/>
      <c r="HA19" s="89"/>
      <c r="HB19" s="89"/>
      <c r="HC19" s="89"/>
      <c r="HD19" s="89"/>
      <c r="HE19" s="90"/>
      <c r="HF19" s="89"/>
      <c r="HG19" s="89"/>
      <c r="HH19" s="89"/>
      <c r="HI19" s="89"/>
      <c r="HJ19" s="89"/>
      <c r="HK19" s="89"/>
      <c r="HL19" s="89"/>
      <c r="HM19" s="89"/>
      <c r="HN19" s="89"/>
      <c r="HO19" s="89"/>
      <c r="HP19" s="89"/>
      <c r="HQ19" s="89"/>
      <c r="HR19" s="89"/>
      <c r="HS19" s="89"/>
      <c r="HT19" s="89"/>
    </row>
    <row r="20" spans="1:210" ht="12.75">
      <c r="A20" s="244" t="s">
        <v>87</v>
      </c>
      <c r="B20" s="248">
        <v>2007</v>
      </c>
      <c r="C20" s="249"/>
      <c r="D20" s="248">
        <v>2008</v>
      </c>
      <c r="E20" s="223"/>
      <c r="F20" s="223"/>
      <c r="G20" s="223"/>
      <c r="H20" s="223"/>
      <c r="I20" s="223"/>
      <c r="J20" s="223"/>
      <c r="K20" s="223"/>
      <c r="L20" s="223"/>
      <c r="M20" s="223"/>
      <c r="N20" s="223"/>
      <c r="O20" s="222"/>
      <c r="P20" s="153"/>
      <c r="Q20" s="72"/>
      <c r="AF20" s="92"/>
      <c r="AG20" s="89"/>
      <c r="AH20" s="89"/>
      <c r="AV20" s="92"/>
      <c r="AW20" s="89"/>
      <c r="AX20" s="89"/>
      <c r="BL20" s="92"/>
      <c r="BM20" s="89"/>
      <c r="BN20" s="89"/>
      <c r="CB20" s="92"/>
      <c r="CC20" s="89"/>
      <c r="CD20" s="89"/>
      <c r="CR20" s="92"/>
      <c r="CS20" s="89"/>
      <c r="CT20" s="89"/>
      <c r="DH20" s="92"/>
      <c r="DI20" s="89"/>
      <c r="DJ20" s="89"/>
      <c r="DX20" s="92"/>
      <c r="DY20" s="89"/>
      <c r="DZ20" s="89"/>
      <c r="EN20" s="92"/>
      <c r="EO20" s="89"/>
      <c r="EP20" s="89"/>
      <c r="FD20" s="92"/>
      <c r="FE20" s="89"/>
      <c r="FF20" s="89"/>
      <c r="FT20" s="92"/>
      <c r="FU20" s="89"/>
      <c r="FV20" s="89"/>
      <c r="GJ20" s="92"/>
      <c r="GK20" s="89"/>
      <c r="GL20" s="89"/>
      <c r="GZ20" s="92"/>
      <c r="HA20" s="89"/>
      <c r="HB20" s="89"/>
    </row>
    <row r="21" spans="1:210" ht="12.75">
      <c r="A21" s="245"/>
      <c r="B21" s="95" t="s">
        <v>12</v>
      </c>
      <c r="C21" s="157" t="s">
        <v>13</v>
      </c>
      <c r="D21" s="95" t="s">
        <v>14</v>
      </c>
      <c r="E21" s="156" t="s">
        <v>15</v>
      </c>
      <c r="F21" s="156" t="s">
        <v>16</v>
      </c>
      <c r="G21" s="156" t="s">
        <v>17</v>
      </c>
      <c r="H21" s="156" t="s">
        <v>2</v>
      </c>
      <c r="I21" s="156" t="s">
        <v>18</v>
      </c>
      <c r="J21" s="156" t="s">
        <v>19</v>
      </c>
      <c r="K21" s="156" t="s">
        <v>20</v>
      </c>
      <c r="L21" s="156" t="s">
        <v>21</v>
      </c>
      <c r="M21" s="156" t="s">
        <v>11</v>
      </c>
      <c r="N21" s="156" t="s">
        <v>12</v>
      </c>
      <c r="O21" s="161" t="s">
        <v>13</v>
      </c>
      <c r="P21" s="72"/>
      <c r="Q21" s="72"/>
      <c r="AF21" s="92"/>
      <c r="AG21" s="89"/>
      <c r="AH21" s="89"/>
      <c r="AV21" s="92"/>
      <c r="AW21" s="89"/>
      <c r="AX21" s="89"/>
      <c r="BL21" s="92"/>
      <c r="BM21" s="89"/>
      <c r="BN21" s="89"/>
      <c r="CB21" s="92"/>
      <c r="CC21" s="89"/>
      <c r="CD21" s="89"/>
      <c r="CR21" s="92"/>
      <c r="CS21" s="89"/>
      <c r="CT21" s="89"/>
      <c r="DH21" s="92"/>
      <c r="DI21" s="89"/>
      <c r="DJ21" s="89"/>
      <c r="DX21" s="92"/>
      <c r="DY21" s="89"/>
      <c r="DZ21" s="89"/>
      <c r="EN21" s="92"/>
      <c r="EO21" s="89"/>
      <c r="EP21" s="89"/>
      <c r="FD21" s="92"/>
      <c r="FE21" s="89"/>
      <c r="FF21" s="89"/>
      <c r="FT21" s="92"/>
      <c r="FU21" s="89"/>
      <c r="FV21" s="89"/>
      <c r="GJ21" s="92"/>
      <c r="GK21" s="89"/>
      <c r="GL21" s="89"/>
      <c r="GZ21" s="92"/>
      <c r="HA21" s="89"/>
      <c r="HB21" s="89"/>
    </row>
    <row r="22" spans="1:210" ht="12.75">
      <c r="A22" s="98" t="s">
        <v>75</v>
      </c>
      <c r="B22" s="172">
        <v>5397</v>
      </c>
      <c r="C22" s="168">
        <v>7164</v>
      </c>
      <c r="D22" s="172">
        <v>10894</v>
      </c>
      <c r="E22" s="137">
        <f aca="true" t="shared" si="4" ref="E22:M22">E13-E40-E59</f>
        <v>12655</v>
      </c>
      <c r="F22" s="137">
        <f t="shared" si="4"/>
        <v>14401</v>
      </c>
      <c r="G22" s="137">
        <f t="shared" si="4"/>
        <v>15651</v>
      </c>
      <c r="H22" s="137">
        <f t="shared" si="4"/>
        <v>16935</v>
      </c>
      <c r="I22" s="137">
        <f t="shared" si="4"/>
        <v>17431</v>
      </c>
      <c r="J22" s="137">
        <f t="shared" si="4"/>
        <v>17883</v>
      </c>
      <c r="K22" s="137">
        <f t="shared" si="4"/>
        <v>18451</v>
      </c>
      <c r="L22" s="137">
        <f>L13-L40-L59</f>
        <v>18999</v>
      </c>
      <c r="M22" s="137">
        <f t="shared" si="4"/>
        <v>19380</v>
      </c>
      <c r="N22" s="137">
        <f>N13-N40-N59</f>
        <v>0</v>
      </c>
      <c r="O22" s="138">
        <f>O13-O40-O59</f>
        <v>0</v>
      </c>
      <c r="P22" s="72"/>
      <c r="Q22" s="89"/>
      <c r="R22" s="89"/>
      <c r="AG22" s="89"/>
      <c r="AH22" s="89"/>
      <c r="AW22" s="89"/>
      <c r="AX22" s="89"/>
      <c r="BM22" s="89"/>
      <c r="BN22" s="89"/>
      <c r="CC22" s="89"/>
      <c r="CD22" s="89"/>
      <c r="CS22" s="89"/>
      <c r="CT22" s="89"/>
      <c r="DI22" s="89"/>
      <c r="DJ22" s="89"/>
      <c r="DY22" s="89"/>
      <c r="DZ22" s="89"/>
      <c r="EO22" s="89"/>
      <c r="EP22" s="89"/>
      <c r="FE22" s="89"/>
      <c r="FF22" s="89"/>
      <c r="FU22" s="89"/>
      <c r="FV22" s="89"/>
      <c r="GK22" s="89"/>
      <c r="GL22" s="89"/>
      <c r="HA22" s="89"/>
      <c r="HB22" s="89"/>
    </row>
    <row r="23" spans="1:210" ht="12.75">
      <c r="A23" s="98" t="s">
        <v>82</v>
      </c>
      <c r="B23" s="172">
        <v>541</v>
      </c>
      <c r="C23" s="168">
        <v>19138</v>
      </c>
      <c r="D23" s="172">
        <v>20833</v>
      </c>
      <c r="E23" s="137">
        <f aca="true" t="shared" si="5" ref="E23:M23">E14-E39-E60</f>
        <v>23731</v>
      </c>
      <c r="F23" s="137">
        <f t="shared" si="5"/>
        <v>26788</v>
      </c>
      <c r="G23" s="137">
        <f t="shared" si="5"/>
        <v>29794</v>
      </c>
      <c r="H23" s="137">
        <f t="shared" si="5"/>
        <v>33767</v>
      </c>
      <c r="I23" s="137">
        <f t="shared" si="5"/>
        <v>35921</v>
      </c>
      <c r="J23" s="137">
        <f t="shared" si="5"/>
        <v>37994</v>
      </c>
      <c r="K23" s="137">
        <f t="shared" si="5"/>
        <v>39590</v>
      </c>
      <c r="L23" s="137">
        <f>L14-L39-L60</f>
        <v>40661</v>
      </c>
      <c r="M23" s="137">
        <f t="shared" si="5"/>
        <v>40203</v>
      </c>
      <c r="N23" s="137">
        <f>N14-N39-N60</f>
        <v>0</v>
      </c>
      <c r="O23" s="138">
        <f>O14-O39-O60</f>
        <v>0</v>
      </c>
      <c r="Q23" s="89"/>
      <c r="R23" s="89"/>
      <c r="AG23" s="89"/>
      <c r="AH23" s="89"/>
      <c r="AW23" s="89"/>
      <c r="AX23" s="89"/>
      <c r="BM23" s="89"/>
      <c r="BN23" s="89"/>
      <c r="CC23" s="89"/>
      <c r="CD23" s="89"/>
      <c r="CS23" s="89"/>
      <c r="CT23" s="89"/>
      <c r="DI23" s="89"/>
      <c r="DJ23" s="89"/>
      <c r="DY23" s="89"/>
      <c r="DZ23" s="89"/>
      <c r="EO23" s="89"/>
      <c r="EP23" s="89"/>
      <c r="FE23" s="89"/>
      <c r="FF23" s="89"/>
      <c r="FU23" s="89"/>
      <c r="FV23" s="89"/>
      <c r="GK23" s="89"/>
      <c r="GL23" s="89"/>
      <c r="HA23" s="89"/>
      <c r="HB23" s="89"/>
    </row>
    <row r="24" spans="1:210" ht="12.75">
      <c r="A24" s="98" t="s">
        <v>77</v>
      </c>
      <c r="B24" s="172">
        <v>2725</v>
      </c>
      <c r="C24" s="168">
        <v>2591</v>
      </c>
      <c r="D24" s="172">
        <v>2449</v>
      </c>
      <c r="E24" s="137">
        <f aca="true" t="shared" si="6" ref="E24:M24">E15-E61</f>
        <v>2309</v>
      </c>
      <c r="F24" s="137">
        <f t="shared" si="6"/>
        <v>2263</v>
      </c>
      <c r="G24" s="137">
        <f t="shared" si="6"/>
        <v>2163</v>
      </c>
      <c r="H24" s="137">
        <f t="shared" si="6"/>
        <v>2100</v>
      </c>
      <c r="I24" s="137">
        <f t="shared" si="6"/>
        <v>2022</v>
      </c>
      <c r="J24" s="137">
        <f t="shared" si="6"/>
        <v>1978</v>
      </c>
      <c r="K24" s="137">
        <f t="shared" si="6"/>
        <v>1926</v>
      </c>
      <c r="L24" s="137">
        <f>L15-L61</f>
        <v>1893</v>
      </c>
      <c r="M24" s="137">
        <f t="shared" si="6"/>
        <v>1842</v>
      </c>
      <c r="N24" s="137">
        <f>N15-N61</f>
        <v>0</v>
      </c>
      <c r="O24" s="138">
        <f>O15-O61</f>
        <v>0</v>
      </c>
      <c r="Q24" s="89"/>
      <c r="R24" s="89"/>
      <c r="AG24" s="89"/>
      <c r="AH24" s="89"/>
      <c r="AW24" s="89"/>
      <c r="AX24" s="89"/>
      <c r="BM24" s="89"/>
      <c r="BN24" s="89"/>
      <c r="CC24" s="89"/>
      <c r="CD24" s="89"/>
      <c r="CS24" s="89"/>
      <c r="CT24" s="89"/>
      <c r="DI24" s="89"/>
      <c r="DJ24" s="89"/>
      <c r="DY24" s="89"/>
      <c r="DZ24" s="89"/>
      <c r="EO24" s="89"/>
      <c r="EP24" s="89"/>
      <c r="FE24" s="89"/>
      <c r="FF24" s="89"/>
      <c r="FU24" s="89"/>
      <c r="FV24" s="89"/>
      <c r="GK24" s="89"/>
      <c r="GL24" s="89"/>
      <c r="HA24" s="89"/>
      <c r="HB24" s="89"/>
    </row>
    <row r="25" spans="1:210" ht="12.75">
      <c r="A25" s="169" t="s">
        <v>78</v>
      </c>
      <c r="B25" s="172">
        <v>3165</v>
      </c>
      <c r="C25" s="168">
        <v>4109</v>
      </c>
      <c r="D25" s="172">
        <v>2139</v>
      </c>
      <c r="E25" s="137">
        <v>2057</v>
      </c>
      <c r="F25" s="137">
        <v>1963</v>
      </c>
      <c r="G25" s="137">
        <v>1949</v>
      </c>
      <c r="H25" s="137">
        <f aca="true" t="shared" si="7" ref="H25:M25">SUM(H16)</f>
        <v>1747</v>
      </c>
      <c r="I25" s="137">
        <f t="shared" si="7"/>
        <v>1523</v>
      </c>
      <c r="J25" s="137">
        <f t="shared" si="7"/>
        <v>1528</v>
      </c>
      <c r="K25" s="137">
        <f t="shared" si="7"/>
        <v>1453</v>
      </c>
      <c r="L25" s="137">
        <f>SUM(L16)</f>
        <v>1237</v>
      </c>
      <c r="M25" s="137">
        <f t="shared" si="7"/>
        <v>1244</v>
      </c>
      <c r="N25" s="137">
        <f>SUM(N16)</f>
        <v>0</v>
      </c>
      <c r="O25" s="138">
        <f>SUM(O16)</f>
        <v>0</v>
      </c>
      <c r="Q25" s="89"/>
      <c r="R25" s="89"/>
      <c r="AG25" s="89"/>
      <c r="AH25" s="89"/>
      <c r="AW25" s="89"/>
      <c r="AX25" s="89"/>
      <c r="BM25" s="89"/>
      <c r="BN25" s="89"/>
      <c r="CC25" s="89"/>
      <c r="CD25" s="89"/>
      <c r="CS25" s="89"/>
      <c r="CT25" s="89"/>
      <c r="DI25" s="89"/>
      <c r="DJ25" s="89"/>
      <c r="DY25" s="89"/>
      <c r="DZ25" s="89"/>
      <c r="EO25" s="89"/>
      <c r="EP25" s="89"/>
      <c r="FE25" s="89"/>
      <c r="FF25" s="89"/>
      <c r="FU25" s="89"/>
      <c r="FV25" s="89"/>
      <c r="GK25" s="89"/>
      <c r="GL25" s="89"/>
      <c r="HA25" s="89"/>
      <c r="HB25" s="89"/>
    </row>
    <row r="26" spans="1:210" ht="12.75">
      <c r="A26" s="170" t="s">
        <v>79</v>
      </c>
      <c r="B26" s="172"/>
      <c r="C26" s="168">
        <f aca="true" t="shared" si="8" ref="C26:M26">SUM(C41)</f>
        <v>1369</v>
      </c>
      <c r="D26" s="172">
        <f t="shared" si="8"/>
        <v>2377</v>
      </c>
      <c r="E26" s="137">
        <f t="shared" si="8"/>
        <v>5034</v>
      </c>
      <c r="F26" s="137">
        <f t="shared" si="8"/>
        <v>7372</v>
      </c>
      <c r="G26" s="137">
        <f t="shared" si="8"/>
        <v>9673</v>
      </c>
      <c r="H26" s="137">
        <f t="shared" si="8"/>
        <v>11948</v>
      </c>
      <c r="I26" s="137">
        <f t="shared" si="8"/>
        <v>15067</v>
      </c>
      <c r="J26" s="137">
        <f t="shared" si="8"/>
        <v>17484</v>
      </c>
      <c r="K26" s="137">
        <f>SUM(K41)</f>
        <v>20530</v>
      </c>
      <c r="L26" s="137">
        <f>SUM(L41)</f>
        <v>24346</v>
      </c>
      <c r="M26" s="137">
        <f t="shared" si="8"/>
        <v>24102</v>
      </c>
      <c r="N26" s="137">
        <f>SUM(N41)</f>
        <v>0</v>
      </c>
      <c r="O26" s="138">
        <f>SUM(O41)</f>
        <v>0</v>
      </c>
      <c r="P26" s="129"/>
      <c r="Q26" s="129"/>
      <c r="R26" s="129"/>
      <c r="S26" s="129"/>
      <c r="AG26" s="89"/>
      <c r="AH26" s="89"/>
      <c r="AW26" s="89"/>
      <c r="AX26" s="89"/>
      <c r="BM26" s="89"/>
      <c r="BN26" s="89"/>
      <c r="CC26" s="89"/>
      <c r="CD26" s="89"/>
      <c r="CS26" s="89"/>
      <c r="CT26" s="89"/>
      <c r="DI26" s="89"/>
      <c r="DJ26" s="89"/>
      <c r="DY26" s="89"/>
      <c r="DZ26" s="89"/>
      <c r="EO26" s="89"/>
      <c r="EP26" s="89"/>
      <c r="FE26" s="89"/>
      <c r="FF26" s="89"/>
      <c r="FU26" s="89"/>
      <c r="FV26" s="89"/>
      <c r="GK26" s="89"/>
      <c r="GL26" s="89"/>
      <c r="HA26" s="89"/>
      <c r="HB26" s="89"/>
    </row>
    <row r="27" spans="1:222" ht="13.5" thickBot="1">
      <c r="A27" s="171" t="s">
        <v>0</v>
      </c>
      <c r="B27" s="173">
        <f>SUM(B22:B26)</f>
        <v>11828</v>
      </c>
      <c r="C27" s="174">
        <f>SUM(C22:C26)</f>
        <v>34371</v>
      </c>
      <c r="D27" s="173">
        <f>SUM(D22:D26)</f>
        <v>38692</v>
      </c>
      <c r="E27" s="143">
        <f>SUM(E22:E26)</f>
        <v>45786</v>
      </c>
      <c r="F27" s="143">
        <f>SUM(F22:F26)</f>
        <v>52787</v>
      </c>
      <c r="G27" s="143">
        <f aca="true" t="shared" si="9" ref="G27:M27">SUM(G22:G24)</f>
        <v>47608</v>
      </c>
      <c r="H27" s="143">
        <f t="shared" si="9"/>
        <v>52802</v>
      </c>
      <c r="I27" s="143">
        <f t="shared" si="9"/>
        <v>55374</v>
      </c>
      <c r="J27" s="143">
        <f>SUM(J22:J24)</f>
        <v>57855</v>
      </c>
      <c r="K27" s="143">
        <f>SUM(K22:K24)</f>
        <v>59967</v>
      </c>
      <c r="L27" s="143">
        <f t="shared" si="9"/>
        <v>61553</v>
      </c>
      <c r="M27" s="143">
        <f t="shared" si="9"/>
        <v>61425</v>
      </c>
      <c r="N27" s="143">
        <f>SUM(N22:N24)</f>
        <v>0</v>
      </c>
      <c r="O27" s="124">
        <f>SUM(O22:O24)</f>
        <v>0</v>
      </c>
      <c r="P27" s="113"/>
      <c r="Q27" s="89"/>
      <c r="X27" s="92"/>
      <c r="Y27" s="92"/>
      <c r="Z27" s="92"/>
      <c r="AA27" s="92"/>
      <c r="AB27" s="92"/>
      <c r="AC27" s="92"/>
      <c r="AD27" s="92"/>
      <c r="AE27" s="92"/>
      <c r="AF27" s="93"/>
      <c r="AG27" s="93"/>
      <c r="AH27" s="92"/>
      <c r="AI27" s="92"/>
      <c r="AJ27" s="92"/>
      <c r="AK27" s="92"/>
      <c r="AL27" s="92"/>
      <c r="AM27" s="92"/>
      <c r="AN27" s="92"/>
      <c r="AO27" s="92"/>
      <c r="AP27" s="92"/>
      <c r="AQ27" s="92"/>
      <c r="AR27" s="92"/>
      <c r="AS27" s="92"/>
      <c r="AT27" s="92"/>
      <c r="AU27" s="92"/>
      <c r="AV27" s="93"/>
      <c r="AW27" s="93"/>
      <c r="AX27" s="92"/>
      <c r="AY27" s="92"/>
      <c r="AZ27" s="92"/>
      <c r="BA27" s="92"/>
      <c r="BB27" s="92"/>
      <c r="BC27" s="92"/>
      <c r="BD27" s="92"/>
      <c r="BE27" s="92"/>
      <c r="BF27" s="92"/>
      <c r="BG27" s="92"/>
      <c r="BH27" s="92"/>
      <c r="BI27" s="92"/>
      <c r="BJ27" s="92"/>
      <c r="BK27" s="92"/>
      <c r="BL27" s="93"/>
      <c r="BM27" s="93"/>
      <c r="BN27" s="92"/>
      <c r="BO27" s="92"/>
      <c r="BP27" s="92"/>
      <c r="BQ27" s="92"/>
      <c r="BR27" s="92"/>
      <c r="BS27" s="92"/>
      <c r="BT27" s="92"/>
      <c r="BU27" s="92"/>
      <c r="BV27" s="92"/>
      <c r="BW27" s="92"/>
      <c r="BX27" s="92"/>
      <c r="BY27" s="92"/>
      <c r="BZ27" s="92"/>
      <c r="CA27" s="92"/>
      <c r="CB27" s="93"/>
      <c r="CC27" s="93"/>
      <c r="CD27" s="92"/>
      <c r="CE27" s="92"/>
      <c r="CF27" s="92"/>
      <c r="CG27" s="92"/>
      <c r="CH27" s="92"/>
      <c r="CI27" s="92"/>
      <c r="CJ27" s="92"/>
      <c r="CK27" s="92"/>
      <c r="CL27" s="92"/>
      <c r="CM27" s="92"/>
      <c r="CN27" s="92"/>
      <c r="CO27" s="92"/>
      <c r="CP27" s="92"/>
      <c r="CQ27" s="92"/>
      <c r="CR27" s="93"/>
      <c r="CS27" s="93"/>
      <c r="CT27" s="92"/>
      <c r="CU27" s="92"/>
      <c r="CV27" s="92"/>
      <c r="CW27" s="92"/>
      <c r="CX27" s="92"/>
      <c r="CY27" s="92"/>
      <c r="CZ27" s="92"/>
      <c r="DA27" s="92"/>
      <c r="DB27" s="92"/>
      <c r="DC27" s="92"/>
      <c r="DD27" s="92"/>
      <c r="DE27" s="92"/>
      <c r="DF27" s="92"/>
      <c r="DG27" s="92"/>
      <c r="DH27" s="93"/>
      <c r="DI27" s="93"/>
      <c r="DJ27" s="92"/>
      <c r="DK27" s="92"/>
      <c r="DL27" s="92"/>
      <c r="DM27" s="92"/>
      <c r="DN27" s="92"/>
      <c r="DO27" s="92"/>
      <c r="DP27" s="92"/>
      <c r="DQ27" s="92"/>
      <c r="DR27" s="92"/>
      <c r="DS27" s="92"/>
      <c r="DT27" s="92"/>
      <c r="DU27" s="92"/>
      <c r="DV27" s="92"/>
      <c r="DW27" s="92"/>
      <c r="DX27" s="93"/>
      <c r="DY27" s="93"/>
      <c r="DZ27" s="92"/>
      <c r="EA27" s="92"/>
      <c r="EB27" s="92"/>
      <c r="EC27" s="92"/>
      <c r="ED27" s="92"/>
      <c r="EE27" s="92"/>
      <c r="EF27" s="92"/>
      <c r="EG27" s="92"/>
      <c r="EH27" s="92"/>
      <c r="EI27" s="92"/>
      <c r="EJ27" s="92"/>
      <c r="EK27" s="92"/>
      <c r="EL27" s="92"/>
      <c r="EM27" s="92"/>
      <c r="EN27" s="93"/>
      <c r="EO27" s="93"/>
      <c r="EP27" s="92"/>
      <c r="EQ27" s="92"/>
      <c r="ER27" s="92"/>
      <c r="ES27" s="92"/>
      <c r="ET27" s="92"/>
      <c r="EU27" s="92"/>
      <c r="EV27" s="92"/>
      <c r="EW27" s="92"/>
      <c r="EX27" s="92"/>
      <c r="EY27" s="92"/>
      <c r="EZ27" s="92"/>
      <c r="FA27" s="92"/>
      <c r="FB27" s="92"/>
      <c r="FC27" s="92"/>
      <c r="FD27" s="93"/>
      <c r="FE27" s="93"/>
      <c r="FF27" s="92"/>
      <c r="FG27" s="92"/>
      <c r="FH27" s="92"/>
      <c r="FI27" s="92"/>
      <c r="FJ27" s="92"/>
      <c r="FK27" s="92"/>
      <c r="FL27" s="92"/>
      <c r="FM27" s="92"/>
      <c r="FN27" s="92"/>
      <c r="FO27" s="92"/>
      <c r="FP27" s="92"/>
      <c r="FQ27" s="92"/>
      <c r="FR27" s="92"/>
      <c r="FS27" s="92"/>
      <c r="FT27" s="93"/>
      <c r="FU27" s="93"/>
      <c r="FV27" s="92"/>
      <c r="FW27" s="92"/>
      <c r="FX27" s="92"/>
      <c r="FY27" s="92"/>
      <c r="FZ27" s="92"/>
      <c r="GA27" s="92"/>
      <c r="GB27" s="92"/>
      <c r="GC27" s="92"/>
      <c r="GD27" s="92"/>
      <c r="GE27" s="92"/>
      <c r="GF27" s="92"/>
      <c r="GG27" s="92"/>
      <c r="GH27" s="92"/>
      <c r="GI27" s="92"/>
      <c r="GJ27" s="93"/>
      <c r="GK27" s="93"/>
      <c r="GL27" s="92"/>
      <c r="GM27" s="92"/>
      <c r="GN27" s="92"/>
      <c r="GO27" s="92"/>
      <c r="GP27" s="92"/>
      <c r="GQ27" s="92"/>
      <c r="GR27" s="92"/>
      <c r="GS27" s="92"/>
      <c r="GT27" s="92"/>
      <c r="GU27" s="92"/>
      <c r="GV27" s="92"/>
      <c r="GW27" s="92"/>
      <c r="GX27" s="92"/>
      <c r="GY27" s="92"/>
      <c r="GZ27" s="93"/>
      <c r="HA27" s="93"/>
      <c r="HB27" s="92"/>
      <c r="HC27" s="92"/>
      <c r="HD27" s="92"/>
      <c r="HE27" s="92"/>
      <c r="HF27" s="92"/>
      <c r="HG27" s="92"/>
      <c r="HH27" s="92"/>
      <c r="HI27" s="92"/>
      <c r="HJ27" s="92"/>
      <c r="HK27" s="92"/>
      <c r="HL27" s="92"/>
      <c r="HM27" s="92"/>
      <c r="HN27" s="92"/>
    </row>
    <row r="28" spans="1:218" ht="13.5" thickBot="1">
      <c r="A28" s="93"/>
      <c r="B28" s="93"/>
      <c r="C28" s="93"/>
      <c r="D28" s="93"/>
      <c r="E28" s="93"/>
      <c r="F28" s="93"/>
      <c r="G28" s="93"/>
      <c r="H28" s="93"/>
      <c r="I28" s="93"/>
      <c r="J28" s="93"/>
      <c r="K28" s="93"/>
      <c r="L28" s="93"/>
      <c r="M28" s="93"/>
      <c r="U28" s="92"/>
      <c r="V28" s="92"/>
      <c r="W28" s="92"/>
      <c r="X28" s="92"/>
      <c r="Y28" s="92"/>
      <c r="Z28" s="92"/>
      <c r="AA28" s="92"/>
      <c r="AB28" s="93"/>
      <c r="AC28" s="93"/>
      <c r="AD28" s="92"/>
      <c r="AE28" s="92"/>
      <c r="AF28" s="92"/>
      <c r="AG28" s="92"/>
      <c r="AH28" s="92"/>
      <c r="AI28" s="92"/>
      <c r="AJ28" s="92"/>
      <c r="AK28" s="92"/>
      <c r="AL28" s="92"/>
      <c r="AM28" s="92"/>
      <c r="AN28" s="92"/>
      <c r="AO28" s="92"/>
      <c r="AP28" s="92"/>
      <c r="AQ28" s="92"/>
      <c r="AR28" s="93"/>
      <c r="AS28" s="93"/>
      <c r="AT28" s="92"/>
      <c r="AU28" s="92"/>
      <c r="AV28" s="92"/>
      <c r="AW28" s="92"/>
      <c r="AX28" s="92"/>
      <c r="AY28" s="92"/>
      <c r="AZ28" s="92"/>
      <c r="BA28" s="92"/>
      <c r="BB28" s="92"/>
      <c r="BC28" s="92"/>
      <c r="BD28" s="92"/>
      <c r="BE28" s="92"/>
      <c r="BF28" s="92"/>
      <c r="BG28" s="92"/>
      <c r="BH28" s="93"/>
      <c r="BI28" s="93"/>
      <c r="BJ28" s="92"/>
      <c r="BK28" s="92"/>
      <c r="BL28" s="92"/>
      <c r="BM28" s="92"/>
      <c r="BN28" s="92"/>
      <c r="BO28" s="92"/>
      <c r="BP28" s="92"/>
      <c r="BQ28" s="92"/>
      <c r="BR28" s="92"/>
      <c r="BS28" s="92"/>
      <c r="BT28" s="92"/>
      <c r="BU28" s="92"/>
      <c r="BV28" s="92"/>
      <c r="BW28" s="92"/>
      <c r="BX28" s="93"/>
      <c r="BY28" s="93"/>
      <c r="BZ28" s="92"/>
      <c r="CA28" s="92"/>
      <c r="CB28" s="92"/>
      <c r="CC28" s="92"/>
      <c r="CD28" s="92"/>
      <c r="CE28" s="92"/>
      <c r="CF28" s="92"/>
      <c r="CG28" s="92"/>
      <c r="CH28" s="92"/>
      <c r="CI28" s="92"/>
      <c r="CJ28" s="92"/>
      <c r="CK28" s="92"/>
      <c r="CL28" s="92"/>
      <c r="CM28" s="92"/>
      <c r="CN28" s="93"/>
      <c r="CO28" s="93"/>
      <c r="CP28" s="92"/>
      <c r="CQ28" s="92"/>
      <c r="CR28" s="92"/>
      <c r="CS28" s="92"/>
      <c r="CT28" s="92"/>
      <c r="CU28" s="92"/>
      <c r="CV28" s="92"/>
      <c r="CW28" s="92"/>
      <c r="CX28" s="92"/>
      <c r="CY28" s="92"/>
      <c r="CZ28" s="92"/>
      <c r="DA28" s="92"/>
      <c r="DB28" s="92"/>
      <c r="DC28" s="92"/>
      <c r="DD28" s="93"/>
      <c r="DE28" s="93"/>
      <c r="DF28" s="92"/>
      <c r="DG28" s="92"/>
      <c r="DH28" s="92"/>
      <c r="DI28" s="92"/>
      <c r="DJ28" s="92"/>
      <c r="DK28" s="92"/>
      <c r="DL28" s="92"/>
      <c r="DM28" s="92"/>
      <c r="DN28" s="92"/>
      <c r="DO28" s="92"/>
      <c r="DP28" s="92"/>
      <c r="DQ28" s="92"/>
      <c r="DR28" s="92"/>
      <c r="DS28" s="92"/>
      <c r="DT28" s="93"/>
      <c r="DU28" s="93"/>
      <c r="DV28" s="92"/>
      <c r="DW28" s="92"/>
      <c r="DX28" s="92"/>
      <c r="DY28" s="92"/>
      <c r="DZ28" s="92"/>
      <c r="EA28" s="92"/>
      <c r="EB28" s="92"/>
      <c r="EC28" s="92"/>
      <c r="ED28" s="92"/>
      <c r="EE28" s="92"/>
      <c r="EF28" s="92"/>
      <c r="EG28" s="92"/>
      <c r="EH28" s="92"/>
      <c r="EI28" s="92"/>
      <c r="EJ28" s="93"/>
      <c r="EK28" s="93"/>
      <c r="EL28" s="92"/>
      <c r="EM28" s="92"/>
      <c r="EN28" s="92"/>
      <c r="EO28" s="92"/>
      <c r="EP28" s="92"/>
      <c r="EQ28" s="92"/>
      <c r="ER28" s="92"/>
      <c r="ES28" s="92"/>
      <c r="ET28" s="92"/>
      <c r="EU28" s="92"/>
      <c r="EV28" s="92"/>
      <c r="EW28" s="92"/>
      <c r="EX28" s="92"/>
      <c r="EY28" s="92"/>
      <c r="EZ28" s="93"/>
      <c r="FA28" s="93"/>
      <c r="FB28" s="92"/>
      <c r="FC28" s="92"/>
      <c r="FD28" s="92"/>
      <c r="FE28" s="92"/>
      <c r="FF28" s="92"/>
      <c r="FG28" s="92"/>
      <c r="FH28" s="92"/>
      <c r="FI28" s="92"/>
      <c r="FJ28" s="92"/>
      <c r="FK28" s="92"/>
      <c r="FL28" s="92"/>
      <c r="FM28" s="92"/>
      <c r="FN28" s="92"/>
      <c r="FO28" s="92"/>
      <c r="FP28" s="93"/>
      <c r="FQ28" s="93"/>
      <c r="FR28" s="92"/>
      <c r="FS28" s="92"/>
      <c r="FT28" s="92"/>
      <c r="FU28" s="92"/>
      <c r="FV28" s="92"/>
      <c r="FW28" s="92"/>
      <c r="FX28" s="92"/>
      <c r="FY28" s="92"/>
      <c r="FZ28" s="92"/>
      <c r="GA28" s="92"/>
      <c r="GB28" s="92"/>
      <c r="GC28" s="92"/>
      <c r="GD28" s="92"/>
      <c r="GE28" s="92"/>
      <c r="GF28" s="93"/>
      <c r="GG28" s="93"/>
      <c r="GH28" s="92"/>
      <c r="GI28" s="92"/>
      <c r="GJ28" s="92"/>
      <c r="GK28" s="92"/>
      <c r="GL28" s="92"/>
      <c r="GM28" s="92"/>
      <c r="GN28" s="92"/>
      <c r="GO28" s="92"/>
      <c r="GP28" s="92"/>
      <c r="GQ28" s="92"/>
      <c r="GR28" s="92"/>
      <c r="GS28" s="92"/>
      <c r="GT28" s="92"/>
      <c r="GU28" s="92"/>
      <c r="GV28" s="93"/>
      <c r="GW28" s="93"/>
      <c r="GX28" s="92"/>
      <c r="GY28" s="92"/>
      <c r="GZ28" s="92"/>
      <c r="HA28" s="92"/>
      <c r="HB28" s="92"/>
      <c r="HC28" s="92"/>
      <c r="HD28" s="92"/>
      <c r="HE28" s="92"/>
      <c r="HF28" s="92"/>
      <c r="HG28" s="92"/>
      <c r="HH28" s="92"/>
      <c r="HI28" s="92"/>
      <c r="HJ28" s="92"/>
    </row>
    <row r="29" spans="1:188" ht="12.75">
      <c r="A29" s="244" t="s">
        <v>72</v>
      </c>
      <c r="B29" s="248">
        <v>2007</v>
      </c>
      <c r="C29" s="249"/>
      <c r="D29" s="250">
        <v>2008</v>
      </c>
      <c r="E29" s="251"/>
      <c r="F29" s="251"/>
      <c r="G29" s="251"/>
      <c r="H29" s="251"/>
      <c r="I29" s="251"/>
      <c r="J29" s="251"/>
      <c r="K29" s="251"/>
      <c r="L29" s="251"/>
      <c r="M29" s="251"/>
      <c r="N29" s="251"/>
      <c r="O29" s="252"/>
      <c r="U29" s="92"/>
      <c r="V29" s="92"/>
      <c r="W29" s="92"/>
      <c r="X29" s="92"/>
      <c r="Y29" s="92"/>
      <c r="Z29" s="92"/>
      <c r="AA29" s="92"/>
      <c r="AB29" s="92"/>
      <c r="AC29" s="92"/>
      <c r="AD29" s="93"/>
      <c r="AE29" s="93"/>
      <c r="AF29" s="92"/>
      <c r="AG29" s="92"/>
      <c r="AH29" s="92"/>
      <c r="AI29" s="92"/>
      <c r="AJ29" s="92"/>
      <c r="AK29" s="92"/>
      <c r="AL29" s="92"/>
      <c r="AM29" s="92"/>
      <c r="AN29" s="92"/>
      <c r="AO29" s="92"/>
      <c r="AP29" s="92"/>
      <c r="AQ29" s="92"/>
      <c r="AR29" s="92"/>
      <c r="AS29" s="92"/>
      <c r="AT29" s="93"/>
      <c r="AU29" s="93"/>
      <c r="AV29" s="92"/>
      <c r="AW29" s="92"/>
      <c r="AX29" s="92"/>
      <c r="AY29" s="92"/>
      <c r="AZ29" s="92"/>
      <c r="BA29" s="92"/>
      <c r="BB29" s="92"/>
      <c r="BC29" s="92"/>
      <c r="BD29" s="92"/>
      <c r="BE29" s="92"/>
      <c r="BF29" s="92"/>
      <c r="BG29" s="92"/>
      <c r="BH29" s="92"/>
      <c r="BI29" s="92"/>
      <c r="BJ29" s="93"/>
      <c r="BK29" s="93"/>
      <c r="BL29" s="92"/>
      <c r="BM29" s="92"/>
      <c r="BN29" s="92"/>
      <c r="BO29" s="92"/>
      <c r="BP29" s="92"/>
      <c r="BQ29" s="92"/>
      <c r="BR29" s="92"/>
      <c r="BS29" s="92"/>
      <c r="BT29" s="92"/>
      <c r="BU29" s="92"/>
      <c r="BV29" s="92"/>
      <c r="BW29" s="92"/>
      <c r="BX29" s="92"/>
      <c r="BY29" s="92"/>
      <c r="BZ29" s="93"/>
      <c r="CA29" s="93"/>
      <c r="CB29" s="92"/>
      <c r="CC29" s="92"/>
      <c r="CD29" s="92"/>
      <c r="CE29" s="92"/>
      <c r="CF29" s="92"/>
      <c r="CG29" s="92"/>
      <c r="CH29" s="92"/>
      <c r="CI29" s="92"/>
      <c r="CJ29" s="92"/>
      <c r="CK29" s="92"/>
      <c r="CL29" s="92"/>
      <c r="CM29" s="92"/>
      <c r="CN29" s="92"/>
      <c r="CO29" s="92"/>
      <c r="CP29" s="93"/>
      <c r="CQ29" s="93"/>
      <c r="CR29" s="92"/>
      <c r="CS29" s="92"/>
      <c r="CT29" s="92"/>
      <c r="CU29" s="92"/>
      <c r="CV29" s="92"/>
      <c r="CW29" s="92"/>
      <c r="CX29" s="92"/>
      <c r="CY29" s="92"/>
      <c r="CZ29" s="92"/>
      <c r="DA29" s="92"/>
      <c r="DB29" s="92"/>
      <c r="DC29" s="92"/>
      <c r="DD29" s="92"/>
      <c r="DE29" s="92"/>
      <c r="DF29" s="93"/>
      <c r="DG29" s="93"/>
      <c r="DH29" s="92"/>
      <c r="DI29" s="92"/>
      <c r="DJ29" s="92"/>
      <c r="DK29" s="92"/>
      <c r="DL29" s="92"/>
      <c r="DM29" s="92"/>
      <c r="DN29" s="92"/>
      <c r="DO29" s="92"/>
      <c r="DP29" s="92"/>
      <c r="DQ29" s="92"/>
      <c r="DR29" s="92"/>
      <c r="DS29" s="92"/>
      <c r="DT29" s="92"/>
      <c r="DU29" s="92"/>
      <c r="DV29" s="93"/>
      <c r="DW29" s="93"/>
      <c r="DX29" s="92"/>
      <c r="DY29" s="92"/>
      <c r="DZ29" s="92"/>
      <c r="EA29" s="92"/>
      <c r="EB29" s="92"/>
      <c r="EC29" s="92"/>
      <c r="ED29" s="92"/>
      <c r="EE29" s="92"/>
      <c r="EF29" s="92"/>
      <c r="EG29" s="92"/>
      <c r="EH29" s="92"/>
      <c r="EI29" s="92"/>
      <c r="EJ29" s="92"/>
      <c r="EK29" s="92"/>
      <c r="EL29" s="93"/>
      <c r="EM29" s="93"/>
      <c r="EN29" s="92"/>
      <c r="EO29" s="92"/>
      <c r="EP29" s="92"/>
      <c r="EQ29" s="92"/>
      <c r="ER29" s="92"/>
      <c r="ES29" s="92"/>
      <c r="ET29" s="92"/>
      <c r="EU29" s="92"/>
      <c r="EV29" s="92"/>
      <c r="EW29" s="92"/>
      <c r="EX29" s="92"/>
      <c r="EY29" s="92"/>
      <c r="EZ29" s="92"/>
      <c r="FA29" s="92"/>
      <c r="FB29" s="93"/>
      <c r="FC29" s="93"/>
      <c r="FD29" s="92"/>
      <c r="FE29" s="92"/>
      <c r="FF29" s="92"/>
      <c r="FG29" s="92"/>
      <c r="FH29" s="92"/>
      <c r="FI29" s="92"/>
      <c r="FJ29" s="92"/>
      <c r="FK29" s="92"/>
      <c r="FL29" s="92"/>
      <c r="FM29" s="92"/>
      <c r="FN29" s="92"/>
      <c r="FO29" s="92"/>
      <c r="FP29" s="92"/>
      <c r="FQ29" s="92"/>
      <c r="FR29" s="93"/>
      <c r="FS29" s="93"/>
      <c r="FT29" s="92"/>
      <c r="FU29" s="92"/>
      <c r="FV29" s="92"/>
      <c r="FW29" s="92"/>
      <c r="FX29" s="92"/>
      <c r="FY29" s="92"/>
      <c r="FZ29" s="92"/>
      <c r="GA29" s="92"/>
      <c r="GB29" s="92"/>
      <c r="GC29" s="92"/>
      <c r="GD29" s="92"/>
      <c r="GE29" s="92"/>
      <c r="GF29" s="92"/>
    </row>
    <row r="30" spans="1:183" ht="12.75">
      <c r="A30" s="245"/>
      <c r="B30" s="95" t="s">
        <v>12</v>
      </c>
      <c r="C30" s="157" t="s">
        <v>13</v>
      </c>
      <c r="D30" s="95" t="s">
        <v>14</v>
      </c>
      <c r="E30" s="156" t="s">
        <v>15</v>
      </c>
      <c r="F30" s="156" t="s">
        <v>16</v>
      </c>
      <c r="G30" s="156" t="s">
        <v>17</v>
      </c>
      <c r="H30" s="156" t="s">
        <v>2</v>
      </c>
      <c r="I30" s="156" t="s">
        <v>18</v>
      </c>
      <c r="J30" s="156" t="s">
        <v>19</v>
      </c>
      <c r="K30" s="156" t="s">
        <v>20</v>
      </c>
      <c r="L30" s="156" t="s">
        <v>21</v>
      </c>
      <c r="M30" s="156" t="s">
        <v>11</v>
      </c>
      <c r="N30" s="156" t="s">
        <v>12</v>
      </c>
      <c r="O30" s="161" t="s">
        <v>13</v>
      </c>
      <c r="Q30" s="92"/>
      <c r="R30" s="92"/>
      <c r="S30" s="92"/>
      <c r="T30" s="92"/>
      <c r="U30" s="92"/>
      <c r="V30" s="92"/>
      <c r="W30" s="92"/>
      <c r="X30" s="92"/>
      <c r="Y30" s="93"/>
      <c r="Z30" s="93"/>
      <c r="AA30" s="92"/>
      <c r="AB30" s="92"/>
      <c r="AC30" s="92"/>
      <c r="AD30" s="92"/>
      <c r="AE30" s="92"/>
      <c r="AF30" s="92"/>
      <c r="AG30" s="92"/>
      <c r="AH30" s="92"/>
      <c r="AI30" s="92"/>
      <c r="AJ30" s="92"/>
      <c r="AK30" s="92"/>
      <c r="AL30" s="92"/>
      <c r="AM30" s="92"/>
      <c r="AN30" s="92"/>
      <c r="AO30" s="93"/>
      <c r="AP30" s="93"/>
      <c r="AQ30" s="92"/>
      <c r="AR30" s="92"/>
      <c r="AS30" s="92"/>
      <c r="AT30" s="92"/>
      <c r="AU30" s="92"/>
      <c r="AV30" s="92"/>
      <c r="AW30" s="92"/>
      <c r="AX30" s="92"/>
      <c r="AY30" s="92"/>
      <c r="AZ30" s="92"/>
      <c r="BA30" s="92"/>
      <c r="BB30" s="92"/>
      <c r="BC30" s="92"/>
      <c r="BD30" s="92"/>
      <c r="BE30" s="93"/>
      <c r="BF30" s="93"/>
      <c r="BG30" s="92"/>
      <c r="BH30" s="92"/>
      <c r="BI30" s="92"/>
      <c r="BJ30" s="92"/>
      <c r="BK30" s="92"/>
      <c r="BL30" s="92"/>
      <c r="BM30" s="92"/>
      <c r="BN30" s="92"/>
      <c r="BO30" s="92"/>
      <c r="BP30" s="92"/>
      <c r="BQ30" s="92"/>
      <c r="BR30" s="92"/>
      <c r="BS30" s="92"/>
      <c r="BT30" s="92"/>
      <c r="BU30" s="93"/>
      <c r="BV30" s="93"/>
      <c r="BW30" s="92"/>
      <c r="BX30" s="92"/>
      <c r="BY30" s="92"/>
      <c r="BZ30" s="92"/>
      <c r="CA30" s="92"/>
      <c r="CB30" s="92"/>
      <c r="CC30" s="92"/>
      <c r="CD30" s="92"/>
      <c r="CE30" s="92"/>
      <c r="CF30" s="92"/>
      <c r="CG30" s="92"/>
      <c r="CH30" s="92"/>
      <c r="CI30" s="92"/>
      <c r="CJ30" s="92"/>
      <c r="CK30" s="93"/>
      <c r="CL30" s="93"/>
      <c r="CM30" s="92"/>
      <c r="CN30" s="92"/>
      <c r="CO30" s="92"/>
      <c r="CP30" s="92"/>
      <c r="CQ30" s="92"/>
      <c r="CR30" s="92"/>
      <c r="CS30" s="92"/>
      <c r="CT30" s="92"/>
      <c r="CU30" s="92"/>
      <c r="CV30" s="92"/>
      <c r="CW30" s="92"/>
      <c r="CX30" s="92"/>
      <c r="CY30" s="92"/>
      <c r="CZ30" s="92"/>
      <c r="DA30" s="93"/>
      <c r="DB30" s="93"/>
      <c r="DC30" s="92"/>
      <c r="DD30" s="92"/>
      <c r="DE30" s="92"/>
      <c r="DF30" s="92"/>
      <c r="DG30" s="92"/>
      <c r="DH30" s="92"/>
      <c r="DI30" s="92"/>
      <c r="DJ30" s="92"/>
      <c r="DK30" s="92"/>
      <c r="DL30" s="92"/>
      <c r="DM30" s="92"/>
      <c r="DN30" s="92"/>
      <c r="DO30" s="92"/>
      <c r="DP30" s="92"/>
      <c r="DQ30" s="93"/>
      <c r="DR30" s="93"/>
      <c r="DS30" s="92"/>
      <c r="DT30" s="92"/>
      <c r="DU30" s="92"/>
      <c r="DV30" s="92"/>
      <c r="DW30" s="92"/>
      <c r="DX30" s="92"/>
      <c r="DY30" s="92"/>
      <c r="DZ30" s="92"/>
      <c r="EA30" s="92"/>
      <c r="EB30" s="92"/>
      <c r="EC30" s="92"/>
      <c r="ED30" s="92"/>
      <c r="EE30" s="92"/>
      <c r="EF30" s="92"/>
      <c r="EG30" s="93"/>
      <c r="EH30" s="93"/>
      <c r="EI30" s="92"/>
      <c r="EJ30" s="92"/>
      <c r="EK30" s="92"/>
      <c r="EL30" s="92"/>
      <c r="EM30" s="92"/>
      <c r="EN30" s="92"/>
      <c r="EO30" s="92"/>
      <c r="EP30" s="92"/>
      <c r="EQ30" s="92"/>
      <c r="ER30" s="92"/>
      <c r="ES30" s="92"/>
      <c r="ET30" s="92"/>
      <c r="EU30" s="92"/>
      <c r="EV30" s="92"/>
      <c r="EW30" s="93"/>
      <c r="EX30" s="93"/>
      <c r="EY30" s="92"/>
      <c r="EZ30" s="92"/>
      <c r="FA30" s="92"/>
      <c r="FB30" s="92"/>
      <c r="FC30" s="92"/>
      <c r="FD30" s="92"/>
      <c r="FE30" s="92"/>
      <c r="FF30" s="92"/>
      <c r="FG30" s="92"/>
      <c r="FH30" s="92"/>
      <c r="FI30" s="92"/>
      <c r="FJ30" s="92"/>
      <c r="FK30" s="92"/>
      <c r="FL30" s="92"/>
      <c r="FM30" s="93"/>
      <c r="FN30" s="93"/>
      <c r="FO30" s="92"/>
      <c r="FP30" s="92"/>
      <c r="FQ30" s="92"/>
      <c r="FR30" s="92"/>
      <c r="FS30" s="92"/>
      <c r="FT30" s="92"/>
      <c r="FU30" s="92"/>
      <c r="FV30" s="92"/>
      <c r="FW30" s="92"/>
      <c r="FX30" s="92"/>
      <c r="FY30" s="92"/>
      <c r="FZ30" s="92"/>
      <c r="GA30" s="92"/>
    </row>
    <row r="31" spans="1:183" ht="12.75">
      <c r="A31" s="176" t="s">
        <v>27</v>
      </c>
      <c r="B31" s="165">
        <v>0</v>
      </c>
      <c r="C31" s="159">
        <v>36</v>
      </c>
      <c r="D31" s="165">
        <v>45</v>
      </c>
      <c r="E31" s="132">
        <v>181</v>
      </c>
      <c r="F31" s="132">
        <v>1724</v>
      </c>
      <c r="G31" s="127">
        <v>928</v>
      </c>
      <c r="H31" s="127">
        <v>755</v>
      </c>
      <c r="I31" s="127">
        <v>3632</v>
      </c>
      <c r="J31" s="127">
        <v>4325</v>
      </c>
      <c r="K31" s="127">
        <v>1764</v>
      </c>
      <c r="L31" s="127">
        <v>693</v>
      </c>
      <c r="M31" s="132">
        <v>267</v>
      </c>
      <c r="N31" s="142"/>
      <c r="O31" s="175"/>
      <c r="P31" s="89"/>
      <c r="Q31" s="89"/>
      <c r="R31" s="89"/>
      <c r="S31" s="89"/>
      <c r="T31" s="89"/>
      <c r="U31" s="89"/>
      <c r="V31" s="89"/>
      <c r="W31" s="89"/>
      <c r="X31" s="90"/>
      <c r="Y31" s="89"/>
      <c r="Z31" s="89"/>
      <c r="AA31" s="89"/>
      <c r="AB31" s="89"/>
      <c r="AC31" s="89"/>
      <c r="AD31" s="89"/>
      <c r="AE31" s="89"/>
      <c r="AF31" s="89"/>
      <c r="AG31" s="89"/>
      <c r="AH31" s="89"/>
      <c r="AI31" s="89"/>
      <c r="AJ31" s="89"/>
      <c r="AK31" s="89"/>
      <c r="AL31" s="89"/>
      <c r="AM31" s="89"/>
      <c r="AN31" s="90"/>
      <c r="AO31" s="89"/>
      <c r="AP31" s="89"/>
      <c r="AQ31" s="89"/>
      <c r="AR31" s="89"/>
      <c r="AS31" s="89"/>
      <c r="AT31" s="89"/>
      <c r="AU31" s="89"/>
      <c r="AV31" s="89"/>
      <c r="AW31" s="89"/>
      <c r="AX31" s="89"/>
      <c r="AY31" s="89"/>
      <c r="AZ31" s="89"/>
      <c r="BA31" s="89"/>
      <c r="BB31" s="89"/>
      <c r="BC31" s="89"/>
      <c r="BD31" s="90"/>
      <c r="BE31" s="89"/>
      <c r="BF31" s="89"/>
      <c r="BG31" s="89"/>
      <c r="BH31" s="89"/>
      <c r="BI31" s="89"/>
      <c r="BJ31" s="89"/>
      <c r="BK31" s="89"/>
      <c r="BL31" s="89"/>
      <c r="BM31" s="89"/>
      <c r="BN31" s="89"/>
      <c r="BO31" s="89"/>
      <c r="BP31" s="89"/>
      <c r="BQ31" s="89"/>
      <c r="BR31" s="89"/>
      <c r="BS31" s="89"/>
      <c r="BT31" s="90"/>
      <c r="BU31" s="89"/>
      <c r="BV31" s="89"/>
      <c r="BW31" s="89"/>
      <c r="BX31" s="89"/>
      <c r="BY31" s="89"/>
      <c r="BZ31" s="89"/>
      <c r="CA31" s="89"/>
      <c r="CB31" s="89"/>
      <c r="CC31" s="89"/>
      <c r="CD31" s="89"/>
      <c r="CE31" s="89"/>
      <c r="CF31" s="89"/>
      <c r="CG31" s="89"/>
      <c r="CH31" s="89"/>
      <c r="CI31" s="89"/>
      <c r="CJ31" s="90"/>
      <c r="CK31" s="89"/>
      <c r="CL31" s="89"/>
      <c r="CM31" s="89"/>
      <c r="CN31" s="89"/>
      <c r="CO31" s="89"/>
      <c r="CP31" s="89"/>
      <c r="CQ31" s="89"/>
      <c r="CR31" s="89"/>
      <c r="CS31" s="89"/>
      <c r="CT31" s="89"/>
      <c r="CU31" s="89"/>
      <c r="CV31" s="89"/>
      <c r="CW31" s="89"/>
      <c r="CX31" s="89"/>
      <c r="CY31" s="89"/>
      <c r="CZ31" s="90"/>
      <c r="DA31" s="89"/>
      <c r="DB31" s="89"/>
      <c r="DC31" s="89"/>
      <c r="DD31" s="89"/>
      <c r="DE31" s="89"/>
      <c r="DF31" s="89"/>
      <c r="DG31" s="89"/>
      <c r="DH31" s="89"/>
      <c r="DI31" s="89"/>
      <c r="DJ31" s="89"/>
      <c r="DK31" s="89"/>
      <c r="DL31" s="89"/>
      <c r="DM31" s="89"/>
      <c r="DN31" s="89"/>
      <c r="DO31" s="89"/>
      <c r="DP31" s="90"/>
      <c r="DQ31" s="89"/>
      <c r="DR31" s="89"/>
      <c r="DS31" s="89"/>
      <c r="DT31" s="89"/>
      <c r="DU31" s="89"/>
      <c r="DV31" s="89"/>
      <c r="DW31" s="89"/>
      <c r="DX31" s="89"/>
      <c r="DY31" s="89"/>
      <c r="DZ31" s="89"/>
      <c r="EA31" s="89"/>
      <c r="EB31" s="89"/>
      <c r="EC31" s="89"/>
      <c r="ED31" s="89"/>
      <c r="EE31" s="89"/>
      <c r="EF31" s="90"/>
      <c r="EG31" s="89"/>
      <c r="EH31" s="89"/>
      <c r="EI31" s="89"/>
      <c r="EJ31" s="89"/>
      <c r="EK31" s="89"/>
      <c r="EL31" s="89"/>
      <c r="EM31" s="89"/>
      <c r="EN31" s="89"/>
      <c r="EO31" s="89"/>
      <c r="EP31" s="89"/>
      <c r="EQ31" s="89"/>
      <c r="ER31" s="89"/>
      <c r="ES31" s="89"/>
      <c r="ET31" s="89"/>
      <c r="EU31" s="89"/>
      <c r="EV31" s="90"/>
      <c r="EW31" s="89"/>
      <c r="EX31" s="89"/>
      <c r="EY31" s="89"/>
      <c r="EZ31" s="89"/>
      <c r="FA31" s="89"/>
      <c r="FB31" s="89"/>
      <c r="FC31" s="89"/>
      <c r="FD31" s="89"/>
      <c r="FE31" s="89"/>
      <c r="FF31" s="89"/>
      <c r="FG31" s="89"/>
      <c r="FH31" s="89"/>
      <c r="FI31" s="89"/>
      <c r="FJ31" s="89"/>
      <c r="FK31" s="89"/>
      <c r="FL31" s="90"/>
      <c r="FM31" s="89"/>
      <c r="FN31" s="89"/>
      <c r="FO31" s="89"/>
      <c r="FP31" s="89"/>
      <c r="FQ31" s="89"/>
      <c r="FR31" s="89"/>
      <c r="FS31" s="89"/>
      <c r="FT31" s="89"/>
      <c r="FU31" s="89"/>
      <c r="FV31" s="89"/>
      <c r="FW31" s="89"/>
      <c r="FX31" s="89"/>
      <c r="FY31" s="89"/>
      <c r="FZ31" s="89"/>
      <c r="GA31" s="89"/>
    </row>
    <row r="32" spans="1:183" ht="12.75">
      <c r="A32" s="177" t="s">
        <v>41</v>
      </c>
      <c r="B32" s="163">
        <v>0</v>
      </c>
      <c r="C32" s="158">
        <f>975+30</f>
        <v>1005</v>
      </c>
      <c r="D32" s="163">
        <v>1721</v>
      </c>
      <c r="E32" s="127">
        <v>2578</v>
      </c>
      <c r="F32" s="127">
        <v>2209</v>
      </c>
      <c r="G32" s="127">
        <v>4118</v>
      </c>
      <c r="H32" s="127">
        <v>4915</v>
      </c>
      <c r="I32" s="127">
        <v>4419</v>
      </c>
      <c r="J32" s="127">
        <v>5232</v>
      </c>
      <c r="K32" s="127">
        <v>6303</v>
      </c>
      <c r="L32" s="127">
        <v>5411</v>
      </c>
      <c r="M32" s="127">
        <v>2355</v>
      </c>
      <c r="N32" s="142"/>
      <c r="O32" s="175"/>
      <c r="P32" s="89"/>
      <c r="Q32" s="73"/>
      <c r="R32" s="73"/>
      <c r="S32" s="89"/>
      <c r="T32" s="89"/>
      <c r="U32" s="89"/>
      <c r="V32" s="89"/>
      <c r="W32" s="89"/>
      <c r="X32" s="90"/>
      <c r="Y32" s="89"/>
      <c r="Z32" s="89"/>
      <c r="AA32" s="89"/>
      <c r="AB32" s="89"/>
      <c r="AC32" s="89"/>
      <c r="AD32" s="89"/>
      <c r="AE32" s="89"/>
      <c r="AF32" s="89"/>
      <c r="AG32" s="89"/>
      <c r="AH32" s="89"/>
      <c r="AI32" s="89"/>
      <c r="AJ32" s="89"/>
      <c r="AK32" s="89"/>
      <c r="AL32" s="89"/>
      <c r="AM32" s="89"/>
      <c r="AN32" s="90"/>
      <c r="AO32" s="89"/>
      <c r="AP32" s="89"/>
      <c r="AQ32" s="89"/>
      <c r="AR32" s="89"/>
      <c r="AS32" s="89"/>
      <c r="AT32" s="89"/>
      <c r="AU32" s="89"/>
      <c r="AV32" s="89"/>
      <c r="AW32" s="89"/>
      <c r="AX32" s="89"/>
      <c r="AY32" s="89"/>
      <c r="AZ32" s="89"/>
      <c r="BA32" s="89"/>
      <c r="BB32" s="89"/>
      <c r="BC32" s="89"/>
      <c r="BD32" s="90"/>
      <c r="BE32" s="89"/>
      <c r="BF32" s="89"/>
      <c r="BG32" s="89"/>
      <c r="BH32" s="89"/>
      <c r="BI32" s="89"/>
      <c r="BJ32" s="89"/>
      <c r="BK32" s="89"/>
      <c r="BL32" s="89"/>
      <c r="BM32" s="89"/>
      <c r="BN32" s="89"/>
      <c r="BO32" s="89"/>
      <c r="BP32" s="89"/>
      <c r="BQ32" s="89"/>
      <c r="BR32" s="89"/>
      <c r="BS32" s="89"/>
      <c r="BT32" s="90"/>
      <c r="BU32" s="89"/>
      <c r="BV32" s="89"/>
      <c r="BW32" s="89"/>
      <c r="BX32" s="89"/>
      <c r="BY32" s="89"/>
      <c r="BZ32" s="89"/>
      <c r="CA32" s="89"/>
      <c r="CB32" s="89"/>
      <c r="CC32" s="89"/>
      <c r="CD32" s="89"/>
      <c r="CE32" s="89"/>
      <c r="CF32" s="89"/>
      <c r="CG32" s="89"/>
      <c r="CH32" s="89"/>
      <c r="CI32" s="89"/>
      <c r="CJ32" s="90"/>
      <c r="CK32" s="89"/>
      <c r="CL32" s="89"/>
      <c r="CM32" s="89"/>
      <c r="CN32" s="89"/>
      <c r="CO32" s="89"/>
      <c r="CP32" s="89"/>
      <c r="CQ32" s="89"/>
      <c r="CR32" s="89"/>
      <c r="CS32" s="89"/>
      <c r="CT32" s="89"/>
      <c r="CU32" s="89"/>
      <c r="CV32" s="89"/>
      <c r="CW32" s="89"/>
      <c r="CX32" s="89"/>
      <c r="CY32" s="89"/>
      <c r="CZ32" s="90"/>
      <c r="DA32" s="89"/>
      <c r="DB32" s="89"/>
      <c r="DC32" s="89"/>
      <c r="DD32" s="89"/>
      <c r="DE32" s="89"/>
      <c r="DF32" s="89"/>
      <c r="DG32" s="89"/>
      <c r="DH32" s="89"/>
      <c r="DI32" s="89"/>
      <c r="DJ32" s="89"/>
      <c r="DK32" s="89"/>
      <c r="DL32" s="89"/>
      <c r="DM32" s="89"/>
      <c r="DN32" s="89"/>
      <c r="DO32" s="89"/>
      <c r="DP32" s="90"/>
      <c r="DQ32" s="89"/>
      <c r="DR32" s="89"/>
      <c r="DS32" s="89"/>
      <c r="DT32" s="89"/>
      <c r="DU32" s="89"/>
      <c r="DV32" s="89"/>
      <c r="DW32" s="89"/>
      <c r="DX32" s="89"/>
      <c r="DY32" s="89"/>
      <c r="DZ32" s="89"/>
      <c r="EA32" s="89"/>
      <c r="EB32" s="89"/>
      <c r="EC32" s="89"/>
      <c r="ED32" s="89"/>
      <c r="EE32" s="89"/>
      <c r="EF32" s="90"/>
      <c r="EG32" s="89"/>
      <c r="EH32" s="89"/>
      <c r="EI32" s="89"/>
      <c r="EJ32" s="89"/>
      <c r="EK32" s="89"/>
      <c r="EL32" s="89"/>
      <c r="EM32" s="89"/>
      <c r="EN32" s="89"/>
      <c r="EO32" s="89"/>
      <c r="EP32" s="89"/>
      <c r="EQ32" s="89"/>
      <c r="ER32" s="89"/>
      <c r="ES32" s="89"/>
      <c r="ET32" s="89"/>
      <c r="EU32" s="89"/>
      <c r="EV32" s="90"/>
      <c r="EW32" s="89"/>
      <c r="EX32" s="89"/>
      <c r="EY32" s="89"/>
      <c r="EZ32" s="89"/>
      <c r="FA32" s="89"/>
      <c r="FB32" s="89"/>
      <c r="FC32" s="89"/>
      <c r="FD32" s="89"/>
      <c r="FE32" s="89"/>
      <c r="FF32" s="89"/>
      <c r="FG32" s="89"/>
      <c r="FH32" s="89"/>
      <c r="FI32" s="89"/>
      <c r="FJ32" s="89"/>
      <c r="FK32" s="89"/>
      <c r="FL32" s="90"/>
      <c r="FM32" s="89"/>
      <c r="FN32" s="89"/>
      <c r="FO32" s="89"/>
      <c r="FP32" s="89"/>
      <c r="FQ32" s="89"/>
      <c r="FR32" s="89"/>
      <c r="FS32" s="89"/>
      <c r="FT32" s="89"/>
      <c r="FU32" s="89"/>
      <c r="FV32" s="89"/>
      <c r="FW32" s="89"/>
      <c r="FX32" s="89"/>
      <c r="FY32" s="89"/>
      <c r="FZ32" s="89"/>
      <c r="GA32" s="89"/>
    </row>
    <row r="33" spans="1:183" ht="12.75">
      <c r="A33" s="177" t="s">
        <v>42</v>
      </c>
      <c r="B33" s="163">
        <v>0</v>
      </c>
      <c r="C33" s="158">
        <v>0</v>
      </c>
      <c r="D33" s="163">
        <v>0</v>
      </c>
      <c r="E33" s="127">
        <v>588</v>
      </c>
      <c r="F33" s="127">
        <v>1219</v>
      </c>
      <c r="G33" s="127">
        <v>1266</v>
      </c>
      <c r="H33" s="127">
        <v>1617</v>
      </c>
      <c r="I33" s="127">
        <v>1489</v>
      </c>
      <c r="J33" s="127">
        <v>1998</v>
      </c>
      <c r="K33" s="127">
        <v>4279</v>
      </c>
      <c r="L33" s="127">
        <v>5972</v>
      </c>
      <c r="M33" s="127">
        <v>7155</v>
      </c>
      <c r="N33" s="142"/>
      <c r="O33" s="175"/>
      <c r="P33" s="89"/>
      <c r="Q33" s="72"/>
      <c r="R33" s="215"/>
      <c r="S33" s="89"/>
      <c r="T33" s="89"/>
      <c r="U33" s="89"/>
      <c r="V33" s="89"/>
      <c r="W33" s="89"/>
      <c r="X33" s="90"/>
      <c r="Y33" s="89"/>
      <c r="Z33" s="89"/>
      <c r="AA33" s="89"/>
      <c r="AB33" s="89"/>
      <c r="AC33" s="89"/>
      <c r="AD33" s="89"/>
      <c r="AE33" s="89"/>
      <c r="AF33" s="89"/>
      <c r="AG33" s="89"/>
      <c r="AH33" s="89"/>
      <c r="AI33" s="89"/>
      <c r="AJ33" s="89"/>
      <c r="AK33" s="89"/>
      <c r="AL33" s="89"/>
      <c r="AM33" s="89"/>
      <c r="AN33" s="90"/>
      <c r="AO33" s="89"/>
      <c r="AP33" s="89"/>
      <c r="AQ33" s="89"/>
      <c r="AR33" s="89"/>
      <c r="AS33" s="89"/>
      <c r="AT33" s="89"/>
      <c r="AU33" s="89"/>
      <c r="AV33" s="89"/>
      <c r="AW33" s="89"/>
      <c r="AX33" s="89"/>
      <c r="AY33" s="89"/>
      <c r="AZ33" s="89"/>
      <c r="BA33" s="89"/>
      <c r="BB33" s="89"/>
      <c r="BC33" s="89"/>
      <c r="BD33" s="90"/>
      <c r="BE33" s="89"/>
      <c r="BF33" s="89"/>
      <c r="BG33" s="89"/>
      <c r="BH33" s="89"/>
      <c r="BI33" s="89"/>
      <c r="BJ33" s="89"/>
      <c r="BK33" s="89"/>
      <c r="BL33" s="89"/>
      <c r="BM33" s="89"/>
      <c r="BN33" s="89"/>
      <c r="BO33" s="89"/>
      <c r="BP33" s="89"/>
      <c r="BQ33" s="89"/>
      <c r="BR33" s="89"/>
      <c r="BS33" s="89"/>
      <c r="BT33" s="90"/>
      <c r="BU33" s="89"/>
      <c r="BV33" s="89"/>
      <c r="BW33" s="89"/>
      <c r="BX33" s="89"/>
      <c r="BY33" s="89"/>
      <c r="BZ33" s="89"/>
      <c r="CA33" s="89"/>
      <c r="CB33" s="89"/>
      <c r="CC33" s="89"/>
      <c r="CD33" s="89"/>
      <c r="CE33" s="89"/>
      <c r="CF33" s="89"/>
      <c r="CG33" s="89"/>
      <c r="CH33" s="89"/>
      <c r="CI33" s="89"/>
      <c r="CJ33" s="90"/>
      <c r="CK33" s="89"/>
      <c r="CL33" s="89"/>
      <c r="CM33" s="89"/>
      <c r="CN33" s="89"/>
      <c r="CO33" s="89"/>
      <c r="CP33" s="89"/>
      <c r="CQ33" s="89"/>
      <c r="CR33" s="89"/>
      <c r="CS33" s="89"/>
      <c r="CT33" s="89"/>
      <c r="CU33" s="89"/>
      <c r="CV33" s="89"/>
      <c r="CW33" s="89"/>
      <c r="CX33" s="89"/>
      <c r="CY33" s="89"/>
      <c r="CZ33" s="90"/>
      <c r="DA33" s="89"/>
      <c r="DB33" s="89"/>
      <c r="DC33" s="89"/>
      <c r="DD33" s="89"/>
      <c r="DE33" s="89"/>
      <c r="DF33" s="89"/>
      <c r="DG33" s="89"/>
      <c r="DH33" s="89"/>
      <c r="DI33" s="89"/>
      <c r="DJ33" s="89"/>
      <c r="DK33" s="89"/>
      <c r="DL33" s="89"/>
      <c r="DM33" s="89"/>
      <c r="DN33" s="89"/>
      <c r="DO33" s="89"/>
      <c r="DP33" s="90"/>
      <c r="DQ33" s="89"/>
      <c r="DR33" s="89"/>
      <c r="DS33" s="89"/>
      <c r="DT33" s="89"/>
      <c r="DU33" s="89"/>
      <c r="DV33" s="89"/>
      <c r="DW33" s="89"/>
      <c r="DX33" s="89"/>
      <c r="DY33" s="89"/>
      <c r="DZ33" s="89"/>
      <c r="EA33" s="89"/>
      <c r="EB33" s="89"/>
      <c r="EC33" s="89"/>
      <c r="ED33" s="89"/>
      <c r="EE33" s="89"/>
      <c r="EF33" s="90"/>
      <c r="EG33" s="89"/>
      <c r="EH33" s="89"/>
      <c r="EI33" s="89"/>
      <c r="EJ33" s="89"/>
      <c r="EK33" s="89"/>
      <c r="EL33" s="89"/>
      <c r="EM33" s="89"/>
      <c r="EN33" s="89"/>
      <c r="EO33" s="89"/>
      <c r="EP33" s="89"/>
      <c r="EQ33" s="89"/>
      <c r="ER33" s="89"/>
      <c r="ES33" s="89"/>
      <c r="ET33" s="89"/>
      <c r="EU33" s="89"/>
      <c r="EV33" s="90"/>
      <c r="EW33" s="89"/>
      <c r="EX33" s="89"/>
      <c r="EY33" s="89"/>
      <c r="EZ33" s="89"/>
      <c r="FA33" s="89"/>
      <c r="FB33" s="89"/>
      <c r="FC33" s="89"/>
      <c r="FD33" s="89"/>
      <c r="FE33" s="89"/>
      <c r="FF33" s="89"/>
      <c r="FG33" s="89"/>
      <c r="FH33" s="89"/>
      <c r="FI33" s="89"/>
      <c r="FJ33" s="89"/>
      <c r="FK33" s="89"/>
      <c r="FL33" s="90"/>
      <c r="FM33" s="89"/>
      <c r="FN33" s="89"/>
      <c r="FO33" s="89"/>
      <c r="FP33" s="89"/>
      <c r="FQ33" s="89"/>
      <c r="FR33" s="89"/>
      <c r="FS33" s="89"/>
      <c r="FT33" s="89"/>
      <c r="FU33" s="89"/>
      <c r="FV33" s="89"/>
      <c r="FW33" s="89"/>
      <c r="FX33" s="89"/>
      <c r="FY33" s="89"/>
      <c r="FZ33" s="89"/>
      <c r="GA33" s="89"/>
    </row>
    <row r="34" spans="1:183" ht="12.75">
      <c r="A34" s="177" t="s">
        <v>8</v>
      </c>
      <c r="B34" s="163">
        <v>0</v>
      </c>
      <c r="C34" s="158">
        <v>0</v>
      </c>
      <c r="D34" s="163">
        <v>0</v>
      </c>
      <c r="E34" s="127">
        <v>0</v>
      </c>
      <c r="F34" s="127">
        <v>0</v>
      </c>
      <c r="G34" s="127">
        <v>0</v>
      </c>
      <c r="H34" s="127">
        <v>78</v>
      </c>
      <c r="I34" s="127">
        <v>211</v>
      </c>
      <c r="J34" s="127">
        <v>211</v>
      </c>
      <c r="K34" s="127">
        <v>320</v>
      </c>
      <c r="L34" s="127">
        <v>2000</v>
      </c>
      <c r="M34" s="127">
        <v>2000</v>
      </c>
      <c r="N34" s="142"/>
      <c r="O34" s="175"/>
      <c r="P34" s="89"/>
      <c r="Q34" s="72"/>
      <c r="R34" s="215"/>
      <c r="S34" s="89"/>
      <c r="T34" s="89"/>
      <c r="U34" s="89"/>
      <c r="V34" s="89"/>
      <c r="W34" s="89"/>
      <c r="X34" s="90"/>
      <c r="Y34" s="89"/>
      <c r="Z34" s="89"/>
      <c r="AA34" s="89"/>
      <c r="AB34" s="89"/>
      <c r="AC34" s="89"/>
      <c r="AD34" s="89"/>
      <c r="AE34" s="89"/>
      <c r="AF34" s="89"/>
      <c r="AG34" s="89"/>
      <c r="AH34" s="89"/>
      <c r="AI34" s="89"/>
      <c r="AJ34" s="89"/>
      <c r="AK34" s="89"/>
      <c r="AL34" s="89"/>
      <c r="AM34" s="89"/>
      <c r="AN34" s="90"/>
      <c r="AO34" s="89"/>
      <c r="AP34" s="89"/>
      <c r="AQ34" s="89"/>
      <c r="AR34" s="89"/>
      <c r="AS34" s="89"/>
      <c r="AT34" s="89"/>
      <c r="AU34" s="89"/>
      <c r="AV34" s="89"/>
      <c r="AW34" s="89"/>
      <c r="AX34" s="89"/>
      <c r="AY34" s="89"/>
      <c r="AZ34" s="89"/>
      <c r="BA34" s="89"/>
      <c r="BB34" s="89"/>
      <c r="BC34" s="89"/>
      <c r="BD34" s="90"/>
      <c r="BE34" s="89"/>
      <c r="BF34" s="89"/>
      <c r="BG34" s="89"/>
      <c r="BH34" s="89"/>
      <c r="BI34" s="89"/>
      <c r="BJ34" s="89"/>
      <c r="BK34" s="89"/>
      <c r="BL34" s="89"/>
      <c r="BM34" s="89"/>
      <c r="BN34" s="89"/>
      <c r="BO34" s="89"/>
      <c r="BP34" s="89"/>
      <c r="BQ34" s="89"/>
      <c r="BR34" s="89"/>
      <c r="BS34" s="89"/>
      <c r="BT34" s="90"/>
      <c r="BU34" s="89"/>
      <c r="BV34" s="89"/>
      <c r="BW34" s="89"/>
      <c r="BX34" s="89"/>
      <c r="BY34" s="89"/>
      <c r="BZ34" s="89"/>
      <c r="CA34" s="89"/>
      <c r="CB34" s="89"/>
      <c r="CC34" s="89"/>
      <c r="CD34" s="89"/>
      <c r="CE34" s="89"/>
      <c r="CF34" s="89"/>
      <c r="CG34" s="89"/>
      <c r="CH34" s="89"/>
      <c r="CI34" s="89"/>
      <c r="CJ34" s="90"/>
      <c r="CK34" s="89"/>
      <c r="CL34" s="89"/>
      <c r="CM34" s="89"/>
      <c r="CN34" s="89"/>
      <c r="CO34" s="89"/>
      <c r="CP34" s="89"/>
      <c r="CQ34" s="89"/>
      <c r="CR34" s="89"/>
      <c r="CS34" s="89"/>
      <c r="CT34" s="89"/>
      <c r="CU34" s="89"/>
      <c r="CV34" s="89"/>
      <c r="CW34" s="89"/>
      <c r="CX34" s="89"/>
      <c r="CY34" s="89"/>
      <c r="CZ34" s="90"/>
      <c r="DA34" s="89"/>
      <c r="DB34" s="89"/>
      <c r="DC34" s="89"/>
      <c r="DD34" s="89"/>
      <c r="DE34" s="89"/>
      <c r="DF34" s="89"/>
      <c r="DG34" s="89"/>
      <c r="DH34" s="89"/>
      <c r="DI34" s="89"/>
      <c r="DJ34" s="89"/>
      <c r="DK34" s="89"/>
      <c r="DL34" s="89"/>
      <c r="DM34" s="89"/>
      <c r="DN34" s="89"/>
      <c r="DO34" s="89"/>
      <c r="DP34" s="90"/>
      <c r="DQ34" s="89"/>
      <c r="DR34" s="89"/>
      <c r="DS34" s="89"/>
      <c r="DT34" s="89"/>
      <c r="DU34" s="89"/>
      <c r="DV34" s="89"/>
      <c r="DW34" s="89"/>
      <c r="DX34" s="89"/>
      <c r="DY34" s="89"/>
      <c r="DZ34" s="89"/>
      <c r="EA34" s="89"/>
      <c r="EB34" s="89"/>
      <c r="EC34" s="89"/>
      <c r="ED34" s="89"/>
      <c r="EE34" s="89"/>
      <c r="EF34" s="90"/>
      <c r="EG34" s="89"/>
      <c r="EH34" s="89"/>
      <c r="EI34" s="89"/>
      <c r="EJ34" s="89"/>
      <c r="EK34" s="89"/>
      <c r="EL34" s="89"/>
      <c r="EM34" s="89"/>
      <c r="EN34" s="89"/>
      <c r="EO34" s="89"/>
      <c r="EP34" s="89"/>
      <c r="EQ34" s="89"/>
      <c r="ER34" s="89"/>
      <c r="ES34" s="89"/>
      <c r="ET34" s="89"/>
      <c r="EU34" s="89"/>
      <c r="EV34" s="90"/>
      <c r="EW34" s="89"/>
      <c r="EX34" s="89"/>
      <c r="EY34" s="89"/>
      <c r="EZ34" s="89"/>
      <c r="FA34" s="89"/>
      <c r="FB34" s="89"/>
      <c r="FC34" s="89"/>
      <c r="FD34" s="89"/>
      <c r="FE34" s="89"/>
      <c r="FF34" s="89"/>
      <c r="FG34" s="89"/>
      <c r="FH34" s="89"/>
      <c r="FI34" s="89"/>
      <c r="FJ34" s="89"/>
      <c r="FK34" s="89"/>
      <c r="FL34" s="90"/>
      <c r="FM34" s="89"/>
      <c r="FN34" s="89"/>
      <c r="FO34" s="89"/>
      <c r="FP34" s="89"/>
      <c r="FQ34" s="89"/>
      <c r="FR34" s="89"/>
      <c r="FS34" s="89"/>
      <c r="FT34" s="89"/>
      <c r="FU34" s="89"/>
      <c r="FV34" s="89"/>
      <c r="FW34" s="89"/>
      <c r="FX34" s="89"/>
      <c r="FY34" s="89"/>
      <c r="FZ34" s="89"/>
      <c r="GA34" s="89"/>
    </row>
    <row r="35" spans="1:183" ht="12.75">
      <c r="A35" s="177" t="s">
        <v>44</v>
      </c>
      <c r="B35" s="163">
        <v>0</v>
      </c>
      <c r="C35" s="158">
        <v>43</v>
      </c>
      <c r="D35" s="163">
        <v>39</v>
      </c>
      <c r="E35" s="127">
        <v>179</v>
      </c>
      <c r="F35" s="127">
        <v>279</v>
      </c>
      <c r="G35" s="127">
        <v>430</v>
      </c>
      <c r="H35" s="127">
        <v>573</v>
      </c>
      <c r="I35" s="127">
        <v>510</v>
      </c>
      <c r="J35" s="127">
        <v>337</v>
      </c>
      <c r="K35" s="127">
        <v>556</v>
      </c>
      <c r="L35" s="127">
        <v>920</v>
      </c>
      <c r="M35" s="127">
        <v>1273</v>
      </c>
      <c r="N35" s="142"/>
      <c r="O35" s="175"/>
      <c r="P35" s="89"/>
      <c r="Q35" s="72"/>
      <c r="R35" s="215"/>
      <c r="S35" s="89"/>
      <c r="T35" s="89"/>
      <c r="U35" s="89"/>
      <c r="V35" s="89"/>
      <c r="W35" s="89"/>
      <c r="X35" s="90"/>
      <c r="Y35" s="89"/>
      <c r="Z35" s="89"/>
      <c r="AA35" s="89"/>
      <c r="AB35" s="89"/>
      <c r="AC35" s="89"/>
      <c r="AD35" s="89"/>
      <c r="AE35" s="89"/>
      <c r="AF35" s="89"/>
      <c r="AG35" s="89"/>
      <c r="AH35" s="89"/>
      <c r="AI35" s="89"/>
      <c r="AJ35" s="89"/>
      <c r="AK35" s="89"/>
      <c r="AL35" s="89"/>
      <c r="AM35" s="89"/>
      <c r="AN35" s="90"/>
      <c r="AO35" s="89"/>
      <c r="AP35" s="89"/>
      <c r="AQ35" s="89"/>
      <c r="AR35" s="89"/>
      <c r="AS35" s="89"/>
      <c r="AT35" s="89"/>
      <c r="AU35" s="89"/>
      <c r="AV35" s="89"/>
      <c r="AW35" s="89"/>
      <c r="AX35" s="89"/>
      <c r="AY35" s="89"/>
      <c r="AZ35" s="89"/>
      <c r="BA35" s="89"/>
      <c r="BB35" s="89"/>
      <c r="BC35" s="89"/>
      <c r="BD35" s="90"/>
      <c r="BE35" s="89"/>
      <c r="BF35" s="89"/>
      <c r="BG35" s="89"/>
      <c r="BH35" s="89"/>
      <c r="BI35" s="89"/>
      <c r="BJ35" s="89"/>
      <c r="BK35" s="89"/>
      <c r="BL35" s="89"/>
      <c r="BM35" s="89"/>
      <c r="BN35" s="89"/>
      <c r="BO35" s="89"/>
      <c r="BP35" s="89"/>
      <c r="BQ35" s="89"/>
      <c r="BR35" s="89"/>
      <c r="BS35" s="89"/>
      <c r="BT35" s="90"/>
      <c r="BU35" s="89"/>
      <c r="BV35" s="89"/>
      <c r="BW35" s="89"/>
      <c r="BX35" s="89"/>
      <c r="BY35" s="89"/>
      <c r="BZ35" s="89"/>
      <c r="CA35" s="89"/>
      <c r="CB35" s="89"/>
      <c r="CC35" s="89"/>
      <c r="CD35" s="89"/>
      <c r="CE35" s="89"/>
      <c r="CF35" s="89"/>
      <c r="CG35" s="89"/>
      <c r="CH35" s="89"/>
      <c r="CI35" s="89"/>
      <c r="CJ35" s="90"/>
      <c r="CK35" s="89"/>
      <c r="CL35" s="89"/>
      <c r="CM35" s="89"/>
      <c r="CN35" s="89"/>
      <c r="CO35" s="89"/>
      <c r="CP35" s="89"/>
      <c r="CQ35" s="89"/>
      <c r="CR35" s="89"/>
      <c r="CS35" s="89"/>
      <c r="CT35" s="89"/>
      <c r="CU35" s="89"/>
      <c r="CV35" s="89"/>
      <c r="CW35" s="89"/>
      <c r="CX35" s="89"/>
      <c r="CY35" s="89"/>
      <c r="CZ35" s="90"/>
      <c r="DA35" s="89"/>
      <c r="DB35" s="89"/>
      <c r="DC35" s="89"/>
      <c r="DD35" s="89"/>
      <c r="DE35" s="89"/>
      <c r="DF35" s="89"/>
      <c r="DG35" s="89"/>
      <c r="DH35" s="89"/>
      <c r="DI35" s="89"/>
      <c r="DJ35" s="89"/>
      <c r="DK35" s="89"/>
      <c r="DL35" s="89"/>
      <c r="DM35" s="89"/>
      <c r="DN35" s="89"/>
      <c r="DO35" s="89"/>
      <c r="DP35" s="90"/>
      <c r="DQ35" s="89"/>
      <c r="DR35" s="89"/>
      <c r="DS35" s="89"/>
      <c r="DT35" s="89"/>
      <c r="DU35" s="89"/>
      <c r="DV35" s="89"/>
      <c r="DW35" s="89"/>
      <c r="DX35" s="89"/>
      <c r="DY35" s="89"/>
      <c r="DZ35" s="89"/>
      <c r="EA35" s="89"/>
      <c r="EB35" s="89"/>
      <c r="EC35" s="89"/>
      <c r="ED35" s="89"/>
      <c r="EE35" s="89"/>
      <c r="EF35" s="90"/>
      <c r="EG35" s="89"/>
      <c r="EH35" s="89"/>
      <c r="EI35" s="89"/>
      <c r="EJ35" s="89"/>
      <c r="EK35" s="89"/>
      <c r="EL35" s="89"/>
      <c r="EM35" s="89"/>
      <c r="EN35" s="89"/>
      <c r="EO35" s="89"/>
      <c r="EP35" s="89"/>
      <c r="EQ35" s="89"/>
      <c r="ER35" s="89"/>
      <c r="ES35" s="89"/>
      <c r="ET35" s="89"/>
      <c r="EU35" s="89"/>
      <c r="EV35" s="90"/>
      <c r="EW35" s="89"/>
      <c r="EX35" s="89"/>
      <c r="EY35" s="89"/>
      <c r="EZ35" s="89"/>
      <c r="FA35" s="89"/>
      <c r="FB35" s="89"/>
      <c r="FC35" s="89"/>
      <c r="FD35" s="89"/>
      <c r="FE35" s="89"/>
      <c r="FF35" s="89"/>
      <c r="FG35" s="89"/>
      <c r="FH35" s="89"/>
      <c r="FI35" s="89"/>
      <c r="FJ35" s="89"/>
      <c r="FK35" s="89"/>
      <c r="FL35" s="90"/>
      <c r="FM35" s="89"/>
      <c r="FN35" s="89"/>
      <c r="FO35" s="89"/>
      <c r="FP35" s="89"/>
      <c r="FQ35" s="89"/>
      <c r="FR35" s="89"/>
      <c r="FS35" s="89"/>
      <c r="FT35" s="89"/>
      <c r="FU35" s="89"/>
      <c r="FV35" s="89"/>
      <c r="FW35" s="89"/>
      <c r="FX35" s="89"/>
      <c r="FY35" s="89"/>
      <c r="FZ35" s="89"/>
      <c r="GA35" s="89"/>
    </row>
    <row r="36" spans="1:183" ht="12.75">
      <c r="A36" s="177" t="s">
        <v>25</v>
      </c>
      <c r="B36" s="163">
        <v>0</v>
      </c>
      <c r="C36" s="158">
        <v>132</v>
      </c>
      <c r="D36" s="163">
        <v>160</v>
      </c>
      <c r="E36" s="127">
        <v>215</v>
      </c>
      <c r="F36" s="127">
        <v>252</v>
      </c>
      <c r="G36" s="127">
        <v>310</v>
      </c>
      <c r="H36" s="127">
        <v>404</v>
      </c>
      <c r="I36" s="127">
        <v>335</v>
      </c>
      <c r="J36" s="127">
        <v>340</v>
      </c>
      <c r="K36" s="127">
        <v>354</v>
      </c>
      <c r="L36" s="127">
        <v>412</v>
      </c>
      <c r="M36" s="127">
        <v>481</v>
      </c>
      <c r="N36" s="142"/>
      <c r="O36" s="175"/>
      <c r="P36" s="73"/>
      <c r="Q36" s="89"/>
      <c r="R36" s="89"/>
      <c r="S36" s="89"/>
      <c r="T36" s="89"/>
      <c r="U36" s="89"/>
      <c r="V36" s="89"/>
      <c r="W36" s="89"/>
      <c r="X36" s="90"/>
      <c r="Y36" s="89"/>
      <c r="Z36" s="89"/>
      <c r="AA36" s="89"/>
      <c r="AB36" s="89"/>
      <c r="AC36" s="89"/>
      <c r="AD36" s="89"/>
      <c r="AE36" s="89"/>
      <c r="AF36" s="89"/>
      <c r="AG36" s="89"/>
      <c r="AH36" s="89"/>
      <c r="AI36" s="89"/>
      <c r="AJ36" s="89"/>
      <c r="AK36" s="89"/>
      <c r="AL36" s="89"/>
      <c r="AM36" s="89"/>
      <c r="AN36" s="90"/>
      <c r="AO36" s="89"/>
      <c r="AP36" s="89"/>
      <c r="AQ36" s="89"/>
      <c r="AR36" s="89"/>
      <c r="AS36" s="89"/>
      <c r="AT36" s="89"/>
      <c r="AU36" s="89"/>
      <c r="AV36" s="89"/>
      <c r="AW36" s="89"/>
      <c r="AX36" s="89"/>
      <c r="AY36" s="89"/>
      <c r="AZ36" s="89"/>
      <c r="BA36" s="89"/>
      <c r="BB36" s="89"/>
      <c r="BC36" s="89"/>
      <c r="BD36" s="90"/>
      <c r="BE36" s="89"/>
      <c r="BF36" s="89"/>
      <c r="BG36" s="89"/>
      <c r="BH36" s="89"/>
      <c r="BI36" s="89"/>
      <c r="BJ36" s="89"/>
      <c r="BK36" s="89"/>
      <c r="BL36" s="89"/>
      <c r="BM36" s="89"/>
      <c r="BN36" s="89"/>
      <c r="BO36" s="89"/>
      <c r="BP36" s="89"/>
      <c r="BQ36" s="89"/>
      <c r="BR36" s="89"/>
      <c r="BS36" s="89"/>
      <c r="BT36" s="90"/>
      <c r="BU36" s="89"/>
      <c r="BV36" s="89"/>
      <c r="BW36" s="89"/>
      <c r="BX36" s="89"/>
      <c r="BY36" s="89"/>
      <c r="BZ36" s="89"/>
      <c r="CA36" s="89"/>
      <c r="CB36" s="89"/>
      <c r="CC36" s="89"/>
      <c r="CD36" s="89"/>
      <c r="CE36" s="89"/>
      <c r="CF36" s="89"/>
      <c r="CG36" s="89"/>
      <c r="CH36" s="89"/>
      <c r="CI36" s="89"/>
      <c r="CJ36" s="90"/>
      <c r="CK36" s="89"/>
      <c r="CL36" s="89"/>
      <c r="CM36" s="89"/>
      <c r="CN36" s="89"/>
      <c r="CO36" s="89"/>
      <c r="CP36" s="89"/>
      <c r="CQ36" s="89"/>
      <c r="CR36" s="89"/>
      <c r="CS36" s="89"/>
      <c r="CT36" s="89"/>
      <c r="CU36" s="89"/>
      <c r="CV36" s="89"/>
      <c r="CW36" s="89"/>
      <c r="CX36" s="89"/>
      <c r="CY36" s="89"/>
      <c r="CZ36" s="90"/>
      <c r="DA36" s="89"/>
      <c r="DB36" s="89"/>
      <c r="DC36" s="89"/>
      <c r="DD36" s="89"/>
      <c r="DE36" s="89"/>
      <c r="DF36" s="89"/>
      <c r="DG36" s="89"/>
      <c r="DH36" s="89"/>
      <c r="DI36" s="89"/>
      <c r="DJ36" s="89"/>
      <c r="DK36" s="89"/>
      <c r="DL36" s="89"/>
      <c r="DM36" s="89"/>
      <c r="DN36" s="89"/>
      <c r="DO36" s="89"/>
      <c r="DP36" s="90"/>
      <c r="DQ36" s="89"/>
      <c r="DR36" s="89"/>
      <c r="DS36" s="89"/>
      <c r="DT36" s="89"/>
      <c r="DU36" s="89"/>
      <c r="DV36" s="89"/>
      <c r="DW36" s="89"/>
      <c r="DX36" s="89"/>
      <c r="DY36" s="89"/>
      <c r="DZ36" s="89"/>
      <c r="EA36" s="89"/>
      <c r="EB36" s="89"/>
      <c r="EC36" s="89"/>
      <c r="ED36" s="89"/>
      <c r="EE36" s="89"/>
      <c r="EF36" s="90"/>
      <c r="EG36" s="89"/>
      <c r="EH36" s="89"/>
      <c r="EI36" s="89"/>
      <c r="EJ36" s="89"/>
      <c r="EK36" s="89"/>
      <c r="EL36" s="89"/>
      <c r="EM36" s="89"/>
      <c r="EN36" s="89"/>
      <c r="EO36" s="89"/>
      <c r="EP36" s="89"/>
      <c r="EQ36" s="89"/>
      <c r="ER36" s="89"/>
      <c r="ES36" s="89"/>
      <c r="ET36" s="89"/>
      <c r="EU36" s="89"/>
      <c r="EV36" s="90"/>
      <c r="EW36" s="89"/>
      <c r="EX36" s="89"/>
      <c r="EY36" s="89"/>
      <c r="EZ36" s="89"/>
      <c r="FA36" s="89"/>
      <c r="FB36" s="89"/>
      <c r="FC36" s="89"/>
      <c r="FD36" s="89"/>
      <c r="FE36" s="89"/>
      <c r="FF36" s="89"/>
      <c r="FG36" s="89"/>
      <c r="FH36" s="89"/>
      <c r="FI36" s="89"/>
      <c r="FJ36" s="89"/>
      <c r="FK36" s="89"/>
      <c r="FL36" s="90"/>
      <c r="FM36" s="89"/>
      <c r="FN36" s="89"/>
      <c r="FO36" s="89"/>
      <c r="FP36" s="89"/>
      <c r="FQ36" s="89"/>
      <c r="FR36" s="89"/>
      <c r="FS36" s="89"/>
      <c r="FT36" s="89"/>
      <c r="FU36" s="89"/>
      <c r="FV36" s="89"/>
      <c r="FW36" s="89"/>
      <c r="FX36" s="89"/>
      <c r="FY36" s="89"/>
      <c r="FZ36" s="89"/>
      <c r="GA36" s="89"/>
    </row>
    <row r="37" spans="1:183" ht="12.75">
      <c r="A37" s="177" t="s">
        <v>45</v>
      </c>
      <c r="B37" s="163">
        <v>0</v>
      </c>
      <c r="C37" s="158">
        <v>101</v>
      </c>
      <c r="D37" s="163">
        <v>171</v>
      </c>
      <c r="E37" s="127">
        <v>553</v>
      </c>
      <c r="F37" s="127">
        <v>712</v>
      </c>
      <c r="G37" s="127">
        <v>1196</v>
      </c>
      <c r="H37" s="127">
        <v>1779</v>
      </c>
      <c r="I37" s="127">
        <v>1883</v>
      </c>
      <c r="J37" s="127">
        <v>2014</v>
      </c>
      <c r="K37" s="127">
        <v>2955</v>
      </c>
      <c r="L37" s="127">
        <v>3865</v>
      </c>
      <c r="M37" s="127">
        <v>4356</v>
      </c>
      <c r="N37" s="142"/>
      <c r="O37" s="175"/>
      <c r="P37" s="72"/>
      <c r="Q37" s="89"/>
      <c r="R37" s="89"/>
      <c r="S37" s="89"/>
      <c r="T37" s="89"/>
      <c r="U37" s="89"/>
      <c r="V37" s="89"/>
      <c r="W37" s="89"/>
      <c r="X37" s="90"/>
      <c r="Y37" s="89"/>
      <c r="Z37" s="89"/>
      <c r="AA37" s="89"/>
      <c r="AB37" s="89"/>
      <c r="AC37" s="89"/>
      <c r="AD37" s="89"/>
      <c r="AE37" s="89"/>
      <c r="AF37" s="89"/>
      <c r="AG37" s="89"/>
      <c r="AH37" s="89"/>
      <c r="AI37" s="89"/>
      <c r="AJ37" s="89"/>
      <c r="AK37" s="89"/>
      <c r="AL37" s="89"/>
      <c r="AM37" s="89"/>
      <c r="AN37" s="90"/>
      <c r="AO37" s="89"/>
      <c r="AP37" s="89"/>
      <c r="AQ37" s="89"/>
      <c r="AR37" s="89"/>
      <c r="AS37" s="89"/>
      <c r="AT37" s="89"/>
      <c r="AU37" s="89"/>
      <c r="AV37" s="89"/>
      <c r="AW37" s="89"/>
      <c r="AX37" s="89"/>
      <c r="AY37" s="89"/>
      <c r="AZ37" s="89"/>
      <c r="BA37" s="89"/>
      <c r="BB37" s="89"/>
      <c r="BC37" s="89"/>
      <c r="BD37" s="90"/>
      <c r="BE37" s="89"/>
      <c r="BF37" s="89"/>
      <c r="BG37" s="89"/>
      <c r="BH37" s="89"/>
      <c r="BI37" s="89"/>
      <c r="BJ37" s="89"/>
      <c r="BK37" s="89"/>
      <c r="BL37" s="89"/>
      <c r="BM37" s="89"/>
      <c r="BN37" s="89"/>
      <c r="BO37" s="89"/>
      <c r="BP37" s="89"/>
      <c r="BQ37" s="89"/>
      <c r="BR37" s="89"/>
      <c r="BS37" s="89"/>
      <c r="BT37" s="90"/>
      <c r="BU37" s="89"/>
      <c r="BV37" s="89"/>
      <c r="BW37" s="89"/>
      <c r="BX37" s="89"/>
      <c r="BY37" s="89"/>
      <c r="BZ37" s="89"/>
      <c r="CA37" s="89"/>
      <c r="CB37" s="89"/>
      <c r="CC37" s="89"/>
      <c r="CD37" s="89"/>
      <c r="CE37" s="89"/>
      <c r="CF37" s="89"/>
      <c r="CG37" s="89"/>
      <c r="CH37" s="89"/>
      <c r="CI37" s="89"/>
      <c r="CJ37" s="90"/>
      <c r="CK37" s="89"/>
      <c r="CL37" s="89"/>
      <c r="CM37" s="89"/>
      <c r="CN37" s="89"/>
      <c r="CO37" s="89"/>
      <c r="CP37" s="89"/>
      <c r="CQ37" s="89"/>
      <c r="CR37" s="89"/>
      <c r="CS37" s="89"/>
      <c r="CT37" s="89"/>
      <c r="CU37" s="89"/>
      <c r="CV37" s="89"/>
      <c r="CW37" s="89"/>
      <c r="CX37" s="89"/>
      <c r="CY37" s="89"/>
      <c r="CZ37" s="90"/>
      <c r="DA37" s="89"/>
      <c r="DB37" s="89"/>
      <c r="DC37" s="89"/>
      <c r="DD37" s="89"/>
      <c r="DE37" s="89"/>
      <c r="DF37" s="89"/>
      <c r="DG37" s="89"/>
      <c r="DH37" s="89"/>
      <c r="DI37" s="89"/>
      <c r="DJ37" s="89"/>
      <c r="DK37" s="89"/>
      <c r="DL37" s="89"/>
      <c r="DM37" s="89"/>
      <c r="DN37" s="89"/>
      <c r="DO37" s="89"/>
      <c r="DP37" s="90"/>
      <c r="DQ37" s="89"/>
      <c r="DR37" s="89"/>
      <c r="DS37" s="89"/>
      <c r="DT37" s="89"/>
      <c r="DU37" s="89"/>
      <c r="DV37" s="89"/>
      <c r="DW37" s="89"/>
      <c r="DX37" s="89"/>
      <c r="DY37" s="89"/>
      <c r="DZ37" s="89"/>
      <c r="EA37" s="89"/>
      <c r="EB37" s="89"/>
      <c r="EC37" s="89"/>
      <c r="ED37" s="89"/>
      <c r="EE37" s="89"/>
      <c r="EF37" s="90"/>
      <c r="EG37" s="89"/>
      <c r="EH37" s="89"/>
      <c r="EI37" s="89"/>
      <c r="EJ37" s="89"/>
      <c r="EK37" s="89"/>
      <c r="EL37" s="89"/>
      <c r="EM37" s="89"/>
      <c r="EN37" s="89"/>
      <c r="EO37" s="89"/>
      <c r="EP37" s="89"/>
      <c r="EQ37" s="89"/>
      <c r="ER37" s="89"/>
      <c r="ES37" s="89"/>
      <c r="ET37" s="89"/>
      <c r="EU37" s="89"/>
      <c r="EV37" s="90"/>
      <c r="EW37" s="89"/>
      <c r="EX37" s="89"/>
      <c r="EY37" s="89"/>
      <c r="EZ37" s="89"/>
      <c r="FA37" s="89"/>
      <c r="FB37" s="89"/>
      <c r="FC37" s="89"/>
      <c r="FD37" s="89"/>
      <c r="FE37" s="89"/>
      <c r="FF37" s="89"/>
      <c r="FG37" s="89"/>
      <c r="FH37" s="89"/>
      <c r="FI37" s="89"/>
      <c r="FJ37" s="89"/>
      <c r="FK37" s="89"/>
      <c r="FL37" s="90"/>
      <c r="FM37" s="89"/>
      <c r="FN37" s="89"/>
      <c r="FO37" s="89"/>
      <c r="FP37" s="89"/>
      <c r="FQ37" s="89"/>
      <c r="FR37" s="89"/>
      <c r="FS37" s="89"/>
      <c r="FT37" s="89"/>
      <c r="FU37" s="89"/>
      <c r="FV37" s="89"/>
      <c r="FW37" s="89"/>
      <c r="FX37" s="89"/>
      <c r="FY37" s="89"/>
      <c r="FZ37" s="89"/>
      <c r="GA37" s="89"/>
    </row>
    <row r="38" spans="1:183" ht="12.75">
      <c r="A38" s="177" t="s">
        <v>43</v>
      </c>
      <c r="B38" s="163">
        <v>0</v>
      </c>
      <c r="C38" s="158">
        <v>47</v>
      </c>
      <c r="D38" s="163">
        <v>67</v>
      </c>
      <c r="E38" s="127">
        <v>111</v>
      </c>
      <c r="F38" s="127">
        <v>151</v>
      </c>
      <c r="G38" s="127">
        <v>207</v>
      </c>
      <c r="H38" s="127">
        <v>274</v>
      </c>
      <c r="I38" s="127">
        <v>285</v>
      </c>
      <c r="J38" s="127">
        <v>283</v>
      </c>
      <c r="K38" s="127">
        <v>319</v>
      </c>
      <c r="L38" s="127">
        <v>390</v>
      </c>
      <c r="M38" s="127">
        <v>527</v>
      </c>
      <c r="N38" s="142"/>
      <c r="O38" s="175"/>
      <c r="P38" s="72"/>
      <c r="Q38" s="89"/>
      <c r="R38" s="89"/>
      <c r="S38" s="89"/>
      <c r="T38" s="89"/>
      <c r="U38" s="89"/>
      <c r="V38" s="89"/>
      <c r="W38" s="89"/>
      <c r="X38" s="90"/>
      <c r="Y38" s="89"/>
      <c r="Z38" s="89"/>
      <c r="AA38" s="89"/>
      <c r="AB38" s="89"/>
      <c r="AC38" s="89"/>
      <c r="AD38" s="89"/>
      <c r="AE38" s="89"/>
      <c r="AF38" s="89"/>
      <c r="AG38" s="89"/>
      <c r="AH38" s="89"/>
      <c r="AI38" s="89"/>
      <c r="AJ38" s="89"/>
      <c r="AK38" s="89"/>
      <c r="AL38" s="89"/>
      <c r="AM38" s="89"/>
      <c r="AN38" s="90"/>
      <c r="AO38" s="89"/>
      <c r="AP38" s="89"/>
      <c r="AQ38" s="89"/>
      <c r="AR38" s="89"/>
      <c r="AS38" s="89"/>
      <c r="AT38" s="89"/>
      <c r="AU38" s="89"/>
      <c r="AV38" s="89"/>
      <c r="AW38" s="89"/>
      <c r="AX38" s="89"/>
      <c r="AY38" s="89"/>
      <c r="AZ38" s="89"/>
      <c r="BA38" s="89"/>
      <c r="BB38" s="89"/>
      <c r="BC38" s="89"/>
      <c r="BD38" s="90"/>
      <c r="BE38" s="89"/>
      <c r="BF38" s="89"/>
      <c r="BG38" s="89"/>
      <c r="BH38" s="89"/>
      <c r="BI38" s="89"/>
      <c r="BJ38" s="89"/>
      <c r="BK38" s="89"/>
      <c r="BL38" s="89"/>
      <c r="BM38" s="89"/>
      <c r="BN38" s="89"/>
      <c r="BO38" s="89"/>
      <c r="BP38" s="89"/>
      <c r="BQ38" s="89"/>
      <c r="BR38" s="89"/>
      <c r="BS38" s="89"/>
      <c r="BT38" s="90"/>
      <c r="BU38" s="89"/>
      <c r="BV38" s="89"/>
      <c r="BW38" s="89"/>
      <c r="BX38" s="89"/>
      <c r="BY38" s="89"/>
      <c r="BZ38" s="89"/>
      <c r="CA38" s="89"/>
      <c r="CB38" s="89"/>
      <c r="CC38" s="89"/>
      <c r="CD38" s="89"/>
      <c r="CE38" s="89"/>
      <c r="CF38" s="89"/>
      <c r="CG38" s="89"/>
      <c r="CH38" s="89"/>
      <c r="CI38" s="89"/>
      <c r="CJ38" s="90"/>
      <c r="CK38" s="89"/>
      <c r="CL38" s="89"/>
      <c r="CM38" s="89"/>
      <c r="CN38" s="89"/>
      <c r="CO38" s="89"/>
      <c r="CP38" s="89"/>
      <c r="CQ38" s="89"/>
      <c r="CR38" s="89"/>
      <c r="CS38" s="89"/>
      <c r="CT38" s="89"/>
      <c r="CU38" s="89"/>
      <c r="CV38" s="89"/>
      <c r="CW38" s="89"/>
      <c r="CX38" s="89"/>
      <c r="CY38" s="89"/>
      <c r="CZ38" s="90"/>
      <c r="DA38" s="89"/>
      <c r="DB38" s="89"/>
      <c r="DC38" s="89"/>
      <c r="DD38" s="89"/>
      <c r="DE38" s="89"/>
      <c r="DF38" s="89"/>
      <c r="DG38" s="89"/>
      <c r="DH38" s="89"/>
      <c r="DI38" s="89"/>
      <c r="DJ38" s="89"/>
      <c r="DK38" s="89"/>
      <c r="DL38" s="89"/>
      <c r="DM38" s="89"/>
      <c r="DN38" s="89"/>
      <c r="DO38" s="89"/>
      <c r="DP38" s="90"/>
      <c r="DQ38" s="89"/>
      <c r="DR38" s="89"/>
      <c r="DS38" s="89"/>
      <c r="DT38" s="89"/>
      <c r="DU38" s="89"/>
      <c r="DV38" s="89"/>
      <c r="DW38" s="89"/>
      <c r="DX38" s="89"/>
      <c r="DY38" s="89"/>
      <c r="DZ38" s="89"/>
      <c r="EA38" s="89"/>
      <c r="EB38" s="89"/>
      <c r="EC38" s="89"/>
      <c r="ED38" s="89"/>
      <c r="EE38" s="89"/>
      <c r="EF38" s="90"/>
      <c r="EG38" s="89"/>
      <c r="EH38" s="89"/>
      <c r="EI38" s="89"/>
      <c r="EJ38" s="89"/>
      <c r="EK38" s="89"/>
      <c r="EL38" s="89"/>
      <c r="EM38" s="89"/>
      <c r="EN38" s="89"/>
      <c r="EO38" s="89"/>
      <c r="EP38" s="89"/>
      <c r="EQ38" s="89"/>
      <c r="ER38" s="89"/>
      <c r="ES38" s="89"/>
      <c r="ET38" s="89"/>
      <c r="EU38" s="89"/>
      <c r="EV38" s="90"/>
      <c r="EW38" s="89"/>
      <c r="EX38" s="89"/>
      <c r="EY38" s="89"/>
      <c r="EZ38" s="89"/>
      <c r="FA38" s="89"/>
      <c r="FB38" s="89"/>
      <c r="FC38" s="89"/>
      <c r="FD38" s="89"/>
      <c r="FE38" s="89"/>
      <c r="FF38" s="89"/>
      <c r="FG38" s="89"/>
      <c r="FH38" s="89"/>
      <c r="FI38" s="89"/>
      <c r="FJ38" s="89"/>
      <c r="FK38" s="89"/>
      <c r="FL38" s="90"/>
      <c r="FM38" s="89"/>
      <c r="FN38" s="89"/>
      <c r="FO38" s="89"/>
      <c r="FP38" s="89"/>
      <c r="FQ38" s="89"/>
      <c r="FR38" s="89"/>
      <c r="FS38" s="89"/>
      <c r="FT38" s="89"/>
      <c r="FU38" s="89"/>
      <c r="FV38" s="89"/>
      <c r="FW38" s="89"/>
      <c r="FX38" s="89"/>
      <c r="FY38" s="89"/>
      <c r="FZ38" s="89"/>
      <c r="GA38" s="89"/>
    </row>
    <row r="39" spans="1:183" ht="12.75">
      <c r="A39" s="177" t="s">
        <v>83</v>
      </c>
      <c r="B39" s="163">
        <v>0</v>
      </c>
      <c r="C39" s="158">
        <v>4</v>
      </c>
      <c r="D39" s="163">
        <v>144</v>
      </c>
      <c r="E39" s="127">
        <v>487</v>
      </c>
      <c r="F39" s="127">
        <v>675</v>
      </c>
      <c r="G39" s="127">
        <v>1009</v>
      </c>
      <c r="H39" s="127">
        <v>1117</v>
      </c>
      <c r="I39" s="127">
        <v>1240</v>
      </c>
      <c r="J39" s="127">
        <v>1499</v>
      </c>
      <c r="K39" s="127">
        <v>2117</v>
      </c>
      <c r="L39" s="127">
        <v>2727</v>
      </c>
      <c r="M39" s="127">
        <v>3415</v>
      </c>
      <c r="N39" s="142"/>
      <c r="O39" s="175"/>
      <c r="P39" s="72"/>
      <c r="Q39" s="89"/>
      <c r="R39" s="89"/>
      <c r="S39" s="89"/>
      <c r="T39" s="89"/>
      <c r="U39" s="89"/>
      <c r="V39" s="89"/>
      <c r="W39" s="89"/>
      <c r="X39" s="90"/>
      <c r="Y39" s="89"/>
      <c r="Z39" s="89"/>
      <c r="AA39" s="89"/>
      <c r="AB39" s="89"/>
      <c r="AC39" s="89"/>
      <c r="AD39" s="89"/>
      <c r="AE39" s="89"/>
      <c r="AF39" s="89"/>
      <c r="AG39" s="89"/>
      <c r="AH39" s="89"/>
      <c r="AI39" s="89"/>
      <c r="AJ39" s="89"/>
      <c r="AK39" s="89"/>
      <c r="AL39" s="89"/>
      <c r="AM39" s="89"/>
      <c r="AN39" s="90"/>
      <c r="AO39" s="89"/>
      <c r="AP39" s="89"/>
      <c r="AQ39" s="89"/>
      <c r="AR39" s="89"/>
      <c r="AS39" s="89"/>
      <c r="AT39" s="89"/>
      <c r="AU39" s="89"/>
      <c r="AV39" s="89"/>
      <c r="AW39" s="89"/>
      <c r="AX39" s="89"/>
      <c r="AY39" s="89"/>
      <c r="AZ39" s="89"/>
      <c r="BA39" s="89"/>
      <c r="BB39" s="89"/>
      <c r="BC39" s="89"/>
      <c r="BD39" s="90"/>
      <c r="BE39" s="89"/>
      <c r="BF39" s="89"/>
      <c r="BG39" s="89"/>
      <c r="BH39" s="89"/>
      <c r="BI39" s="89"/>
      <c r="BJ39" s="89"/>
      <c r="BK39" s="89"/>
      <c r="BL39" s="89"/>
      <c r="BM39" s="89"/>
      <c r="BN39" s="89"/>
      <c r="BO39" s="89"/>
      <c r="BP39" s="89"/>
      <c r="BQ39" s="89"/>
      <c r="BR39" s="89"/>
      <c r="BS39" s="89"/>
      <c r="BT39" s="90"/>
      <c r="BU39" s="89"/>
      <c r="BV39" s="89"/>
      <c r="BW39" s="89"/>
      <c r="BX39" s="89"/>
      <c r="BY39" s="89"/>
      <c r="BZ39" s="89"/>
      <c r="CA39" s="89"/>
      <c r="CB39" s="89"/>
      <c r="CC39" s="89"/>
      <c r="CD39" s="89"/>
      <c r="CE39" s="89"/>
      <c r="CF39" s="89"/>
      <c r="CG39" s="89"/>
      <c r="CH39" s="89"/>
      <c r="CI39" s="89"/>
      <c r="CJ39" s="90"/>
      <c r="CK39" s="89"/>
      <c r="CL39" s="89"/>
      <c r="CM39" s="89"/>
      <c r="CN39" s="89"/>
      <c r="CO39" s="89"/>
      <c r="CP39" s="89"/>
      <c r="CQ39" s="89"/>
      <c r="CR39" s="89"/>
      <c r="CS39" s="89"/>
      <c r="CT39" s="89"/>
      <c r="CU39" s="89"/>
      <c r="CV39" s="89"/>
      <c r="CW39" s="89"/>
      <c r="CX39" s="89"/>
      <c r="CY39" s="89"/>
      <c r="CZ39" s="90"/>
      <c r="DA39" s="89"/>
      <c r="DB39" s="89"/>
      <c r="DC39" s="89"/>
      <c r="DD39" s="89"/>
      <c r="DE39" s="89"/>
      <c r="DF39" s="89"/>
      <c r="DG39" s="89"/>
      <c r="DH39" s="89"/>
      <c r="DI39" s="89"/>
      <c r="DJ39" s="89"/>
      <c r="DK39" s="89"/>
      <c r="DL39" s="89"/>
      <c r="DM39" s="89"/>
      <c r="DN39" s="89"/>
      <c r="DO39" s="89"/>
      <c r="DP39" s="90"/>
      <c r="DQ39" s="89"/>
      <c r="DR39" s="89"/>
      <c r="DS39" s="89"/>
      <c r="DT39" s="89"/>
      <c r="DU39" s="89"/>
      <c r="DV39" s="89"/>
      <c r="DW39" s="89"/>
      <c r="DX39" s="89"/>
      <c r="DY39" s="89"/>
      <c r="DZ39" s="89"/>
      <c r="EA39" s="89"/>
      <c r="EB39" s="89"/>
      <c r="EC39" s="89"/>
      <c r="ED39" s="89"/>
      <c r="EE39" s="89"/>
      <c r="EF39" s="90"/>
      <c r="EG39" s="89"/>
      <c r="EH39" s="89"/>
      <c r="EI39" s="89"/>
      <c r="EJ39" s="89"/>
      <c r="EK39" s="89"/>
      <c r="EL39" s="89"/>
      <c r="EM39" s="89"/>
      <c r="EN39" s="89"/>
      <c r="EO39" s="89"/>
      <c r="EP39" s="89"/>
      <c r="EQ39" s="89"/>
      <c r="ER39" s="89"/>
      <c r="ES39" s="89"/>
      <c r="ET39" s="89"/>
      <c r="EU39" s="89"/>
      <c r="EV39" s="90"/>
      <c r="EW39" s="89"/>
      <c r="EX39" s="89"/>
      <c r="EY39" s="89"/>
      <c r="EZ39" s="89"/>
      <c r="FA39" s="89"/>
      <c r="FB39" s="89"/>
      <c r="FC39" s="89"/>
      <c r="FD39" s="89"/>
      <c r="FE39" s="89"/>
      <c r="FF39" s="89"/>
      <c r="FG39" s="89"/>
      <c r="FH39" s="89"/>
      <c r="FI39" s="89"/>
      <c r="FJ39" s="89"/>
      <c r="FK39" s="89"/>
      <c r="FL39" s="90"/>
      <c r="FM39" s="89"/>
      <c r="FN39" s="89"/>
      <c r="FO39" s="89"/>
      <c r="FP39" s="89"/>
      <c r="FQ39" s="89"/>
      <c r="FR39" s="89"/>
      <c r="FS39" s="89"/>
      <c r="FT39" s="89"/>
      <c r="FU39" s="89"/>
      <c r="FV39" s="89"/>
      <c r="FW39" s="89"/>
      <c r="FX39" s="89"/>
      <c r="FY39" s="89"/>
      <c r="FZ39" s="89"/>
      <c r="GA39" s="89"/>
    </row>
    <row r="40" spans="1:183" ht="12.75">
      <c r="A40" s="178" t="s">
        <v>6</v>
      </c>
      <c r="B40" s="166">
        <v>0</v>
      </c>
      <c r="C40" s="160">
        <v>1</v>
      </c>
      <c r="D40" s="166">
        <v>30</v>
      </c>
      <c r="E40" s="134">
        <v>142</v>
      </c>
      <c r="F40" s="134">
        <v>151</v>
      </c>
      <c r="G40" s="127">
        <v>209</v>
      </c>
      <c r="H40" s="127">
        <v>436</v>
      </c>
      <c r="I40" s="127">
        <v>1063</v>
      </c>
      <c r="J40" s="127">
        <v>1245</v>
      </c>
      <c r="K40" s="127">
        <v>1563</v>
      </c>
      <c r="L40" s="127">
        <v>1956</v>
      </c>
      <c r="M40" s="134">
        <v>2273</v>
      </c>
      <c r="N40" s="139"/>
      <c r="O40" s="175"/>
      <c r="P40" s="89"/>
      <c r="Q40" s="89"/>
      <c r="R40" s="89"/>
      <c r="S40" s="89"/>
      <c r="T40" s="89"/>
      <c r="U40" s="89"/>
      <c r="V40" s="89"/>
      <c r="W40" s="89"/>
      <c r="X40" s="90"/>
      <c r="Y40" s="89"/>
      <c r="Z40" s="89"/>
      <c r="AA40" s="89"/>
      <c r="AB40" s="89"/>
      <c r="AC40" s="89"/>
      <c r="AD40" s="89"/>
      <c r="AE40" s="89"/>
      <c r="AF40" s="89"/>
      <c r="AG40" s="89"/>
      <c r="AH40" s="89"/>
      <c r="AI40" s="89"/>
      <c r="AJ40" s="89"/>
      <c r="AK40" s="89"/>
      <c r="AL40" s="89"/>
      <c r="AM40" s="89"/>
      <c r="AN40" s="90"/>
      <c r="AO40" s="89"/>
      <c r="AP40" s="89"/>
      <c r="AQ40" s="89"/>
      <c r="AR40" s="89"/>
      <c r="AS40" s="89"/>
      <c r="AT40" s="89"/>
      <c r="AU40" s="89"/>
      <c r="AV40" s="89"/>
      <c r="AW40" s="89"/>
      <c r="AX40" s="89"/>
      <c r="AY40" s="89"/>
      <c r="AZ40" s="89"/>
      <c r="BA40" s="89"/>
      <c r="BB40" s="89"/>
      <c r="BC40" s="89"/>
      <c r="BD40" s="90"/>
      <c r="BE40" s="89"/>
      <c r="BF40" s="89"/>
      <c r="BG40" s="89"/>
      <c r="BH40" s="89"/>
      <c r="BI40" s="89"/>
      <c r="BJ40" s="89"/>
      <c r="BK40" s="89"/>
      <c r="BL40" s="89"/>
      <c r="BM40" s="89"/>
      <c r="BN40" s="89"/>
      <c r="BO40" s="89"/>
      <c r="BP40" s="89"/>
      <c r="BQ40" s="89"/>
      <c r="BR40" s="89"/>
      <c r="BS40" s="89"/>
      <c r="BT40" s="90"/>
      <c r="BU40" s="89"/>
      <c r="BV40" s="89"/>
      <c r="BW40" s="89"/>
      <c r="BX40" s="89"/>
      <c r="BY40" s="89"/>
      <c r="BZ40" s="89"/>
      <c r="CA40" s="89"/>
      <c r="CB40" s="89"/>
      <c r="CC40" s="89"/>
      <c r="CD40" s="89"/>
      <c r="CE40" s="89"/>
      <c r="CF40" s="89"/>
      <c r="CG40" s="89"/>
      <c r="CH40" s="89"/>
      <c r="CI40" s="89"/>
      <c r="CJ40" s="90"/>
      <c r="CK40" s="89"/>
      <c r="CL40" s="89"/>
      <c r="CM40" s="89"/>
      <c r="CN40" s="89"/>
      <c r="CO40" s="89"/>
      <c r="CP40" s="89"/>
      <c r="CQ40" s="89"/>
      <c r="CR40" s="89"/>
      <c r="CS40" s="89"/>
      <c r="CT40" s="89"/>
      <c r="CU40" s="89"/>
      <c r="CV40" s="89"/>
      <c r="CW40" s="89"/>
      <c r="CX40" s="89"/>
      <c r="CY40" s="89"/>
      <c r="CZ40" s="90"/>
      <c r="DA40" s="89"/>
      <c r="DB40" s="89"/>
      <c r="DC40" s="89"/>
      <c r="DD40" s="89"/>
      <c r="DE40" s="89"/>
      <c r="DF40" s="89"/>
      <c r="DG40" s="89"/>
      <c r="DH40" s="89"/>
      <c r="DI40" s="89"/>
      <c r="DJ40" s="89"/>
      <c r="DK40" s="89"/>
      <c r="DL40" s="89"/>
      <c r="DM40" s="89"/>
      <c r="DN40" s="89"/>
      <c r="DO40" s="89"/>
      <c r="DP40" s="90"/>
      <c r="DQ40" s="89"/>
      <c r="DR40" s="89"/>
      <c r="DS40" s="89"/>
      <c r="DT40" s="89"/>
      <c r="DU40" s="89"/>
      <c r="DV40" s="89"/>
      <c r="DW40" s="89"/>
      <c r="DX40" s="89"/>
      <c r="DY40" s="89"/>
      <c r="DZ40" s="89"/>
      <c r="EA40" s="89"/>
      <c r="EB40" s="89"/>
      <c r="EC40" s="89"/>
      <c r="ED40" s="89"/>
      <c r="EE40" s="89"/>
      <c r="EF40" s="90"/>
      <c r="EG40" s="89"/>
      <c r="EH40" s="89"/>
      <c r="EI40" s="89"/>
      <c r="EJ40" s="89"/>
      <c r="EK40" s="89"/>
      <c r="EL40" s="89"/>
      <c r="EM40" s="89"/>
      <c r="EN40" s="89"/>
      <c r="EO40" s="89"/>
      <c r="EP40" s="89"/>
      <c r="EQ40" s="89"/>
      <c r="ER40" s="89"/>
      <c r="ES40" s="89"/>
      <c r="ET40" s="89"/>
      <c r="EU40" s="89"/>
      <c r="EV40" s="90"/>
      <c r="EW40" s="89"/>
      <c r="EX40" s="89"/>
      <c r="EY40" s="89"/>
      <c r="EZ40" s="89"/>
      <c r="FA40" s="89"/>
      <c r="FB40" s="89"/>
      <c r="FC40" s="89"/>
      <c r="FD40" s="89"/>
      <c r="FE40" s="89"/>
      <c r="FF40" s="89"/>
      <c r="FG40" s="89"/>
      <c r="FH40" s="89"/>
      <c r="FI40" s="89"/>
      <c r="FJ40" s="89"/>
      <c r="FK40" s="89"/>
      <c r="FL40" s="90"/>
      <c r="FM40" s="89"/>
      <c r="FN40" s="89"/>
      <c r="FO40" s="89"/>
      <c r="FP40" s="89"/>
      <c r="FQ40" s="89"/>
      <c r="FR40" s="89"/>
      <c r="FS40" s="89"/>
      <c r="FT40" s="89"/>
      <c r="FU40" s="89"/>
      <c r="FV40" s="89"/>
      <c r="FW40" s="89"/>
      <c r="FX40" s="89"/>
      <c r="FY40" s="89"/>
      <c r="FZ40" s="89"/>
      <c r="GA40" s="89"/>
    </row>
    <row r="41" spans="1:183" ht="13.5" thickBot="1">
      <c r="A41" s="179" t="s">
        <v>0</v>
      </c>
      <c r="B41" s="173">
        <f aca="true" t="shared" si="10" ref="B41:M41">SUM(B31:B40)</f>
        <v>0</v>
      </c>
      <c r="C41" s="174">
        <f t="shared" si="10"/>
        <v>1369</v>
      </c>
      <c r="D41" s="173">
        <f t="shared" si="10"/>
        <v>2377</v>
      </c>
      <c r="E41" s="143">
        <f t="shared" si="10"/>
        <v>5034</v>
      </c>
      <c r="F41" s="143">
        <f>SUM(F31:F40)</f>
        <v>7372</v>
      </c>
      <c r="G41" s="143">
        <f>SUM(G31:G40)</f>
        <v>9673</v>
      </c>
      <c r="H41" s="143">
        <f t="shared" si="10"/>
        <v>11948</v>
      </c>
      <c r="I41" s="143">
        <f t="shared" si="10"/>
        <v>15067</v>
      </c>
      <c r="J41" s="143">
        <f t="shared" si="10"/>
        <v>17484</v>
      </c>
      <c r="K41" s="143">
        <f>SUM(K31:K40)</f>
        <v>20530</v>
      </c>
      <c r="L41" s="143">
        <f t="shared" si="10"/>
        <v>24346</v>
      </c>
      <c r="M41" s="143">
        <f t="shared" si="10"/>
        <v>24102</v>
      </c>
      <c r="N41" s="143">
        <f>SUM(N31:N40)</f>
        <v>0</v>
      </c>
      <c r="O41" s="124">
        <f>SUM(O31:O40)</f>
        <v>0</v>
      </c>
      <c r="P41" s="89"/>
      <c r="Q41" s="89"/>
      <c r="R41" s="89"/>
      <c r="S41" s="89"/>
      <c r="T41" s="89"/>
      <c r="U41" s="89"/>
      <c r="V41" s="89"/>
      <c r="W41" s="89"/>
      <c r="X41" s="90"/>
      <c r="Y41" s="89"/>
      <c r="Z41" s="89"/>
      <c r="AA41" s="89"/>
      <c r="AB41" s="89"/>
      <c r="AC41" s="89"/>
      <c r="AD41" s="89"/>
      <c r="AE41" s="89"/>
      <c r="AF41" s="89"/>
      <c r="AG41" s="89"/>
      <c r="AH41" s="89"/>
      <c r="AI41" s="89"/>
      <c r="AJ41" s="89"/>
      <c r="AK41" s="89"/>
      <c r="AL41" s="89"/>
      <c r="AM41" s="89"/>
      <c r="AN41" s="90"/>
      <c r="AO41" s="89"/>
      <c r="AP41" s="89"/>
      <c r="AQ41" s="89"/>
      <c r="AR41" s="89"/>
      <c r="AS41" s="89"/>
      <c r="AT41" s="89"/>
      <c r="AU41" s="89"/>
      <c r="AV41" s="89"/>
      <c r="AW41" s="89"/>
      <c r="AX41" s="89"/>
      <c r="AY41" s="89"/>
      <c r="AZ41" s="89"/>
      <c r="BA41" s="89"/>
      <c r="BB41" s="89"/>
      <c r="BC41" s="89"/>
      <c r="BD41" s="90"/>
      <c r="BE41" s="89"/>
      <c r="BF41" s="89"/>
      <c r="BG41" s="89"/>
      <c r="BH41" s="89"/>
      <c r="BI41" s="89"/>
      <c r="BJ41" s="89"/>
      <c r="BK41" s="89"/>
      <c r="BL41" s="89"/>
      <c r="BM41" s="89"/>
      <c r="BN41" s="89"/>
      <c r="BO41" s="89"/>
      <c r="BP41" s="89"/>
      <c r="BQ41" s="89"/>
      <c r="BR41" s="89"/>
      <c r="BS41" s="89"/>
      <c r="BT41" s="90"/>
      <c r="BU41" s="89"/>
      <c r="BV41" s="89"/>
      <c r="BW41" s="89"/>
      <c r="BX41" s="89"/>
      <c r="BY41" s="89"/>
      <c r="BZ41" s="89"/>
      <c r="CA41" s="89"/>
      <c r="CB41" s="89"/>
      <c r="CC41" s="89"/>
      <c r="CD41" s="89"/>
      <c r="CE41" s="89"/>
      <c r="CF41" s="89"/>
      <c r="CG41" s="89"/>
      <c r="CH41" s="89"/>
      <c r="CI41" s="89"/>
      <c r="CJ41" s="90"/>
      <c r="CK41" s="89"/>
      <c r="CL41" s="89"/>
      <c r="CM41" s="89"/>
      <c r="CN41" s="89"/>
      <c r="CO41" s="89"/>
      <c r="CP41" s="89"/>
      <c r="CQ41" s="89"/>
      <c r="CR41" s="89"/>
      <c r="CS41" s="89"/>
      <c r="CT41" s="89"/>
      <c r="CU41" s="89"/>
      <c r="CV41" s="89"/>
      <c r="CW41" s="89"/>
      <c r="CX41" s="89"/>
      <c r="CY41" s="89"/>
      <c r="CZ41" s="90"/>
      <c r="DA41" s="89"/>
      <c r="DB41" s="89"/>
      <c r="DC41" s="89"/>
      <c r="DD41" s="89"/>
      <c r="DE41" s="89"/>
      <c r="DF41" s="89"/>
      <c r="DG41" s="89"/>
      <c r="DH41" s="89"/>
      <c r="DI41" s="89"/>
      <c r="DJ41" s="89"/>
      <c r="DK41" s="89"/>
      <c r="DL41" s="89"/>
      <c r="DM41" s="89"/>
      <c r="DN41" s="89"/>
      <c r="DO41" s="89"/>
      <c r="DP41" s="90"/>
      <c r="DQ41" s="89"/>
      <c r="DR41" s="89"/>
      <c r="DS41" s="89"/>
      <c r="DT41" s="89"/>
      <c r="DU41" s="89"/>
      <c r="DV41" s="89"/>
      <c r="DW41" s="89"/>
      <c r="DX41" s="89"/>
      <c r="DY41" s="89"/>
      <c r="DZ41" s="89"/>
      <c r="EA41" s="89"/>
      <c r="EB41" s="89"/>
      <c r="EC41" s="89"/>
      <c r="ED41" s="89"/>
      <c r="EE41" s="89"/>
      <c r="EF41" s="90"/>
      <c r="EG41" s="89"/>
      <c r="EH41" s="89"/>
      <c r="EI41" s="89"/>
      <c r="EJ41" s="89"/>
      <c r="EK41" s="89"/>
      <c r="EL41" s="89"/>
      <c r="EM41" s="89"/>
      <c r="EN41" s="89"/>
      <c r="EO41" s="89"/>
      <c r="EP41" s="89"/>
      <c r="EQ41" s="89"/>
      <c r="ER41" s="89"/>
      <c r="ES41" s="89"/>
      <c r="ET41" s="89"/>
      <c r="EU41" s="89"/>
      <c r="EV41" s="90"/>
      <c r="EW41" s="89"/>
      <c r="EX41" s="89"/>
      <c r="EY41" s="89"/>
      <c r="EZ41" s="89"/>
      <c r="FA41" s="89"/>
      <c r="FB41" s="89"/>
      <c r="FC41" s="89"/>
      <c r="FD41" s="89"/>
      <c r="FE41" s="89"/>
      <c r="FF41" s="89"/>
      <c r="FG41" s="89"/>
      <c r="FH41" s="89"/>
      <c r="FI41" s="89"/>
      <c r="FJ41" s="89"/>
      <c r="FK41" s="89"/>
      <c r="FL41" s="90"/>
      <c r="FM41" s="89"/>
      <c r="FN41" s="89"/>
      <c r="FO41" s="89"/>
      <c r="FP41" s="89"/>
      <c r="FQ41" s="89"/>
      <c r="FR41" s="89"/>
      <c r="FS41" s="89"/>
      <c r="FT41" s="89"/>
      <c r="FU41" s="89"/>
      <c r="FV41" s="89"/>
      <c r="FW41" s="89"/>
      <c r="FX41" s="89"/>
      <c r="FY41" s="89"/>
      <c r="FZ41" s="89"/>
      <c r="GA41" s="89"/>
    </row>
    <row r="42" spans="1:183" ht="13.5" thickBot="1">
      <c r="A42" s="84" t="s">
        <v>37</v>
      </c>
      <c r="B42" s="91">
        <f aca="true" t="shared" si="11" ref="B42:M42">IF(B41-B26=0,,SUM(B41-B26))</f>
        <v>0</v>
      </c>
      <c r="C42" s="91">
        <f t="shared" si="11"/>
        <v>0</v>
      </c>
      <c r="D42" s="91">
        <f t="shared" si="11"/>
        <v>0</v>
      </c>
      <c r="E42" s="91">
        <f t="shared" si="11"/>
        <v>0</v>
      </c>
      <c r="F42" s="91">
        <f t="shared" si="11"/>
        <v>0</v>
      </c>
      <c r="G42" s="91">
        <f t="shared" si="11"/>
        <v>0</v>
      </c>
      <c r="H42" s="91">
        <f t="shared" si="11"/>
        <v>0</v>
      </c>
      <c r="I42" s="91">
        <f t="shared" si="11"/>
        <v>0</v>
      </c>
      <c r="J42" s="91">
        <f t="shared" si="11"/>
        <v>0</v>
      </c>
      <c r="K42" s="91">
        <f t="shared" si="11"/>
        <v>0</v>
      </c>
      <c r="L42" s="91">
        <f t="shared" si="11"/>
        <v>0</v>
      </c>
      <c r="M42" s="91">
        <f t="shared" si="11"/>
        <v>0</v>
      </c>
      <c r="N42" s="89"/>
      <c r="O42" s="89"/>
      <c r="P42" s="89"/>
      <c r="Q42" s="89"/>
      <c r="R42" s="89"/>
      <c r="S42" s="89"/>
      <c r="T42" s="89"/>
      <c r="U42" s="89"/>
      <c r="V42" s="89"/>
      <c r="W42" s="89"/>
      <c r="X42" s="90"/>
      <c r="Y42" s="89"/>
      <c r="Z42" s="89"/>
      <c r="AA42" s="89"/>
      <c r="AB42" s="89"/>
      <c r="AC42" s="89"/>
      <c r="AD42" s="89"/>
      <c r="AE42" s="89"/>
      <c r="AF42" s="89"/>
      <c r="AG42" s="89"/>
      <c r="AH42" s="89"/>
      <c r="AI42" s="89"/>
      <c r="AJ42" s="89"/>
      <c r="AK42" s="89"/>
      <c r="AL42" s="89"/>
      <c r="AM42" s="89"/>
      <c r="AN42" s="90"/>
      <c r="AO42" s="89"/>
      <c r="AP42" s="89"/>
      <c r="AQ42" s="89"/>
      <c r="AR42" s="89"/>
      <c r="AS42" s="89"/>
      <c r="AT42" s="89"/>
      <c r="AU42" s="89"/>
      <c r="AV42" s="89"/>
      <c r="AW42" s="89"/>
      <c r="AX42" s="89"/>
      <c r="AY42" s="89"/>
      <c r="AZ42" s="89"/>
      <c r="BA42" s="89"/>
      <c r="BB42" s="89"/>
      <c r="BC42" s="89"/>
      <c r="BD42" s="90"/>
      <c r="BE42" s="89"/>
      <c r="BF42" s="89"/>
      <c r="BG42" s="89"/>
      <c r="BH42" s="89"/>
      <c r="BI42" s="89"/>
      <c r="BJ42" s="89"/>
      <c r="BK42" s="89"/>
      <c r="BL42" s="89"/>
      <c r="BM42" s="89"/>
      <c r="BN42" s="89"/>
      <c r="BO42" s="89"/>
      <c r="BP42" s="89"/>
      <c r="BQ42" s="89"/>
      <c r="BR42" s="89"/>
      <c r="BS42" s="89"/>
      <c r="BT42" s="90"/>
      <c r="BU42" s="89"/>
      <c r="BV42" s="89"/>
      <c r="BW42" s="89"/>
      <c r="BX42" s="89"/>
      <c r="BY42" s="89"/>
      <c r="BZ42" s="89"/>
      <c r="CA42" s="89"/>
      <c r="CB42" s="89"/>
      <c r="CC42" s="89"/>
      <c r="CD42" s="89"/>
      <c r="CE42" s="89"/>
      <c r="CF42" s="89"/>
      <c r="CG42" s="89"/>
      <c r="CH42" s="89"/>
      <c r="CI42" s="89"/>
      <c r="CJ42" s="90"/>
      <c r="CK42" s="89"/>
      <c r="CL42" s="89"/>
      <c r="CM42" s="89"/>
      <c r="CN42" s="89"/>
      <c r="CO42" s="89"/>
      <c r="CP42" s="89"/>
      <c r="CQ42" s="89"/>
      <c r="CR42" s="89"/>
      <c r="CS42" s="89"/>
      <c r="CT42" s="89"/>
      <c r="CU42" s="89"/>
      <c r="CV42" s="89"/>
      <c r="CW42" s="89"/>
      <c r="CX42" s="89"/>
      <c r="CY42" s="89"/>
      <c r="CZ42" s="90"/>
      <c r="DA42" s="89"/>
      <c r="DB42" s="89"/>
      <c r="DC42" s="89"/>
      <c r="DD42" s="89"/>
      <c r="DE42" s="89"/>
      <c r="DF42" s="89"/>
      <c r="DG42" s="89"/>
      <c r="DH42" s="89"/>
      <c r="DI42" s="89"/>
      <c r="DJ42" s="89"/>
      <c r="DK42" s="89"/>
      <c r="DL42" s="89"/>
      <c r="DM42" s="89"/>
      <c r="DN42" s="89"/>
      <c r="DO42" s="89"/>
      <c r="DP42" s="90"/>
      <c r="DQ42" s="89"/>
      <c r="DR42" s="89"/>
      <c r="DS42" s="89"/>
      <c r="DT42" s="89"/>
      <c r="DU42" s="89"/>
      <c r="DV42" s="89"/>
      <c r="DW42" s="89"/>
      <c r="DX42" s="89"/>
      <c r="DY42" s="89"/>
      <c r="DZ42" s="89"/>
      <c r="EA42" s="89"/>
      <c r="EB42" s="89"/>
      <c r="EC42" s="89"/>
      <c r="ED42" s="89"/>
      <c r="EE42" s="89"/>
      <c r="EF42" s="90"/>
      <c r="EG42" s="89"/>
      <c r="EH42" s="89"/>
      <c r="EI42" s="89"/>
      <c r="EJ42" s="89"/>
      <c r="EK42" s="89"/>
      <c r="EL42" s="89"/>
      <c r="EM42" s="89"/>
      <c r="EN42" s="89"/>
      <c r="EO42" s="89"/>
      <c r="EP42" s="89"/>
      <c r="EQ42" s="89"/>
      <c r="ER42" s="89"/>
      <c r="ES42" s="89"/>
      <c r="ET42" s="89"/>
      <c r="EU42" s="89"/>
      <c r="EV42" s="90"/>
      <c r="EW42" s="89"/>
      <c r="EX42" s="89"/>
      <c r="EY42" s="89"/>
      <c r="EZ42" s="89"/>
      <c r="FA42" s="89"/>
      <c r="FB42" s="89"/>
      <c r="FC42" s="89"/>
      <c r="FD42" s="89"/>
      <c r="FE42" s="89"/>
      <c r="FF42" s="89"/>
      <c r="FG42" s="89"/>
      <c r="FH42" s="89"/>
      <c r="FI42" s="89"/>
      <c r="FJ42" s="89"/>
      <c r="FK42" s="89"/>
      <c r="FL42" s="90"/>
      <c r="FM42" s="89"/>
      <c r="FN42" s="89"/>
      <c r="FO42" s="89"/>
      <c r="FP42" s="89"/>
      <c r="FQ42" s="89"/>
      <c r="FR42" s="89"/>
      <c r="FS42" s="89"/>
      <c r="FT42" s="89"/>
      <c r="FU42" s="89"/>
      <c r="FV42" s="89"/>
      <c r="FW42" s="89"/>
      <c r="FX42" s="89"/>
      <c r="FY42" s="89"/>
      <c r="FZ42" s="89"/>
      <c r="GA42" s="89"/>
    </row>
    <row r="43" spans="1:183" ht="12.75">
      <c r="A43" s="244" t="s">
        <v>34</v>
      </c>
      <c r="B43" s="246">
        <v>2007</v>
      </c>
      <c r="C43" s="247"/>
      <c r="D43" s="241">
        <v>2008</v>
      </c>
      <c r="E43" s="242"/>
      <c r="F43" s="242"/>
      <c r="G43" s="242"/>
      <c r="H43" s="242"/>
      <c r="I43" s="242"/>
      <c r="J43" s="242"/>
      <c r="K43" s="242"/>
      <c r="L43" s="242"/>
      <c r="M43" s="242"/>
      <c r="N43" s="242"/>
      <c r="O43" s="243"/>
      <c r="P43" s="89"/>
      <c r="Q43" s="89"/>
      <c r="R43" s="89"/>
      <c r="S43" s="89"/>
      <c r="T43" s="89"/>
      <c r="U43" s="89"/>
      <c r="V43" s="89"/>
      <c r="W43" s="89"/>
      <c r="X43" s="90"/>
      <c r="Y43" s="89"/>
      <c r="Z43" s="89"/>
      <c r="AA43" s="89"/>
      <c r="AB43" s="89"/>
      <c r="AC43" s="89"/>
      <c r="AD43" s="89"/>
      <c r="AE43" s="89"/>
      <c r="AF43" s="89"/>
      <c r="AG43" s="89"/>
      <c r="AH43" s="89"/>
      <c r="AI43" s="89"/>
      <c r="AJ43" s="89"/>
      <c r="AK43" s="89"/>
      <c r="AL43" s="89"/>
      <c r="AM43" s="89"/>
      <c r="AN43" s="90"/>
      <c r="AO43" s="89"/>
      <c r="AP43" s="89"/>
      <c r="AQ43" s="89"/>
      <c r="AR43" s="89"/>
      <c r="AS43" s="89"/>
      <c r="AT43" s="89"/>
      <c r="AU43" s="89"/>
      <c r="AV43" s="89"/>
      <c r="AW43" s="89"/>
      <c r="AX43" s="89"/>
      <c r="AY43" s="89"/>
      <c r="AZ43" s="89"/>
      <c r="BA43" s="89"/>
      <c r="BB43" s="89"/>
      <c r="BC43" s="89"/>
      <c r="BD43" s="90"/>
      <c r="BE43" s="89"/>
      <c r="BF43" s="89"/>
      <c r="BG43" s="89"/>
      <c r="BH43" s="89"/>
      <c r="BI43" s="89"/>
      <c r="BJ43" s="89"/>
      <c r="BK43" s="89"/>
      <c r="BL43" s="89"/>
      <c r="BM43" s="89"/>
      <c r="BN43" s="89"/>
      <c r="BO43" s="89"/>
      <c r="BP43" s="89"/>
      <c r="BQ43" s="89"/>
      <c r="BR43" s="89"/>
      <c r="BS43" s="89"/>
      <c r="BT43" s="90"/>
      <c r="BU43" s="89"/>
      <c r="BV43" s="89"/>
      <c r="BW43" s="89"/>
      <c r="BX43" s="89"/>
      <c r="BY43" s="89"/>
      <c r="BZ43" s="89"/>
      <c r="CA43" s="89"/>
      <c r="CB43" s="89"/>
      <c r="CC43" s="89"/>
      <c r="CD43" s="89"/>
      <c r="CE43" s="89"/>
      <c r="CF43" s="89"/>
      <c r="CG43" s="89"/>
      <c r="CH43" s="89"/>
      <c r="CI43" s="89"/>
      <c r="CJ43" s="90"/>
      <c r="CK43" s="89"/>
      <c r="CL43" s="89"/>
      <c r="CM43" s="89"/>
      <c r="CN43" s="89"/>
      <c r="CO43" s="89"/>
      <c r="CP43" s="89"/>
      <c r="CQ43" s="89"/>
      <c r="CR43" s="89"/>
      <c r="CS43" s="89"/>
      <c r="CT43" s="89"/>
      <c r="CU43" s="89"/>
      <c r="CV43" s="89"/>
      <c r="CW43" s="89"/>
      <c r="CX43" s="89"/>
      <c r="CY43" s="89"/>
      <c r="CZ43" s="90"/>
      <c r="DA43" s="89"/>
      <c r="DB43" s="89"/>
      <c r="DC43" s="89"/>
      <c r="DD43" s="89"/>
      <c r="DE43" s="89"/>
      <c r="DF43" s="89"/>
      <c r="DG43" s="89"/>
      <c r="DH43" s="89"/>
      <c r="DI43" s="89"/>
      <c r="DJ43" s="89"/>
      <c r="DK43" s="89"/>
      <c r="DL43" s="89"/>
      <c r="DM43" s="89"/>
      <c r="DN43" s="89"/>
      <c r="DO43" s="89"/>
      <c r="DP43" s="90"/>
      <c r="DQ43" s="89"/>
      <c r="DR43" s="89"/>
      <c r="DS43" s="89"/>
      <c r="DT43" s="89"/>
      <c r="DU43" s="89"/>
      <c r="DV43" s="89"/>
      <c r="DW43" s="89"/>
      <c r="DX43" s="89"/>
      <c r="DY43" s="89"/>
      <c r="DZ43" s="89"/>
      <c r="EA43" s="89"/>
      <c r="EB43" s="89"/>
      <c r="EC43" s="89"/>
      <c r="ED43" s="89"/>
      <c r="EE43" s="89"/>
      <c r="EF43" s="90"/>
      <c r="EG43" s="89"/>
      <c r="EH43" s="89"/>
      <c r="EI43" s="89"/>
      <c r="EJ43" s="89"/>
      <c r="EK43" s="89"/>
      <c r="EL43" s="89"/>
      <c r="EM43" s="89"/>
      <c r="EN43" s="89"/>
      <c r="EO43" s="89"/>
      <c r="EP43" s="89"/>
      <c r="EQ43" s="89"/>
      <c r="ER43" s="89"/>
      <c r="ES43" s="89"/>
      <c r="ET43" s="89"/>
      <c r="EU43" s="89"/>
      <c r="EV43" s="90"/>
      <c r="EW43" s="89"/>
      <c r="EX43" s="89"/>
      <c r="EY43" s="89"/>
      <c r="EZ43" s="89"/>
      <c r="FA43" s="89"/>
      <c r="FB43" s="89"/>
      <c r="FC43" s="89"/>
      <c r="FD43" s="89"/>
      <c r="FE43" s="89"/>
      <c r="FF43" s="89"/>
      <c r="FG43" s="89"/>
      <c r="FH43" s="89"/>
      <c r="FI43" s="89"/>
      <c r="FJ43" s="89"/>
      <c r="FK43" s="89"/>
      <c r="FL43" s="90"/>
      <c r="FM43" s="89"/>
      <c r="FN43" s="89"/>
      <c r="FO43" s="89"/>
      <c r="FP43" s="89"/>
      <c r="FQ43" s="89"/>
      <c r="FR43" s="89"/>
      <c r="FS43" s="89"/>
      <c r="FT43" s="89"/>
      <c r="FU43" s="89"/>
      <c r="FV43" s="89"/>
      <c r="FW43" s="89"/>
      <c r="FX43" s="89"/>
      <c r="FY43" s="89"/>
      <c r="FZ43" s="89"/>
      <c r="GA43" s="89"/>
    </row>
    <row r="44" spans="1:183" ht="12.75">
      <c r="A44" s="245"/>
      <c r="B44" s="95" t="s">
        <v>12</v>
      </c>
      <c r="C44" s="161" t="s">
        <v>13</v>
      </c>
      <c r="D44" s="95" t="s">
        <v>14</v>
      </c>
      <c r="E44" s="156" t="s">
        <v>15</v>
      </c>
      <c r="F44" s="156" t="s">
        <v>16</v>
      </c>
      <c r="G44" s="156" t="s">
        <v>17</v>
      </c>
      <c r="H44" s="156" t="s">
        <v>2</v>
      </c>
      <c r="I44" s="156" t="s">
        <v>18</v>
      </c>
      <c r="J44" s="156" t="s">
        <v>19</v>
      </c>
      <c r="K44" s="156" t="s">
        <v>20</v>
      </c>
      <c r="L44" s="156" t="s">
        <v>21</v>
      </c>
      <c r="M44" s="156" t="s">
        <v>11</v>
      </c>
      <c r="N44" s="156" t="s">
        <v>12</v>
      </c>
      <c r="O44" s="161" t="s">
        <v>13</v>
      </c>
      <c r="P44" s="89"/>
      <c r="Q44" s="73"/>
      <c r="R44" s="73"/>
      <c r="S44" s="89"/>
      <c r="T44" s="89"/>
      <c r="U44" s="89"/>
      <c r="V44" s="89"/>
      <c r="W44" s="89"/>
      <c r="X44" s="90"/>
      <c r="Y44" s="89"/>
      <c r="Z44" s="89"/>
      <c r="AA44" s="89"/>
      <c r="AB44" s="89"/>
      <c r="AC44" s="89"/>
      <c r="AD44" s="89"/>
      <c r="AE44" s="89"/>
      <c r="AF44" s="89"/>
      <c r="AG44" s="89"/>
      <c r="AH44" s="89"/>
      <c r="AI44" s="89"/>
      <c r="AJ44" s="89"/>
      <c r="AK44" s="89"/>
      <c r="AL44" s="89"/>
      <c r="AM44" s="89"/>
      <c r="AN44" s="90"/>
      <c r="AO44" s="89"/>
      <c r="AP44" s="89"/>
      <c r="AQ44" s="89"/>
      <c r="AR44" s="89"/>
      <c r="AS44" s="89"/>
      <c r="AT44" s="89"/>
      <c r="AU44" s="89"/>
      <c r="AV44" s="89"/>
      <c r="AW44" s="89"/>
      <c r="AX44" s="89"/>
      <c r="AY44" s="89"/>
      <c r="AZ44" s="89"/>
      <c r="BA44" s="89"/>
      <c r="BB44" s="89"/>
      <c r="BC44" s="89"/>
      <c r="BD44" s="90"/>
      <c r="BE44" s="89"/>
      <c r="BF44" s="89"/>
      <c r="BG44" s="89"/>
      <c r="BH44" s="89"/>
      <c r="BI44" s="89"/>
      <c r="BJ44" s="89"/>
      <c r="BK44" s="89"/>
      <c r="BL44" s="89"/>
      <c r="BM44" s="89"/>
      <c r="BN44" s="89"/>
      <c r="BO44" s="89"/>
      <c r="BP44" s="89"/>
      <c r="BQ44" s="89"/>
      <c r="BR44" s="89"/>
      <c r="BS44" s="89"/>
      <c r="BT44" s="90"/>
      <c r="BU44" s="89"/>
      <c r="BV44" s="89"/>
      <c r="BW44" s="89"/>
      <c r="BX44" s="89"/>
      <c r="BY44" s="89"/>
      <c r="BZ44" s="89"/>
      <c r="CA44" s="89"/>
      <c r="CB44" s="89"/>
      <c r="CC44" s="89"/>
      <c r="CD44" s="89"/>
      <c r="CE44" s="89"/>
      <c r="CF44" s="89"/>
      <c r="CG44" s="89"/>
      <c r="CH44" s="89"/>
      <c r="CI44" s="89"/>
      <c r="CJ44" s="90"/>
      <c r="CK44" s="89"/>
      <c r="CL44" s="89"/>
      <c r="CM44" s="89"/>
      <c r="CN44" s="89"/>
      <c r="CO44" s="89"/>
      <c r="CP44" s="89"/>
      <c r="CQ44" s="89"/>
      <c r="CR44" s="89"/>
      <c r="CS44" s="89"/>
      <c r="CT44" s="89"/>
      <c r="CU44" s="89"/>
      <c r="CV44" s="89"/>
      <c r="CW44" s="89"/>
      <c r="CX44" s="89"/>
      <c r="CY44" s="89"/>
      <c r="CZ44" s="90"/>
      <c r="DA44" s="89"/>
      <c r="DB44" s="89"/>
      <c r="DC44" s="89"/>
      <c r="DD44" s="89"/>
      <c r="DE44" s="89"/>
      <c r="DF44" s="89"/>
      <c r="DG44" s="89"/>
      <c r="DH44" s="89"/>
      <c r="DI44" s="89"/>
      <c r="DJ44" s="89"/>
      <c r="DK44" s="89"/>
      <c r="DL44" s="89"/>
      <c r="DM44" s="89"/>
      <c r="DN44" s="89"/>
      <c r="DO44" s="89"/>
      <c r="DP44" s="90"/>
      <c r="DQ44" s="89"/>
      <c r="DR44" s="89"/>
      <c r="DS44" s="89"/>
      <c r="DT44" s="89"/>
      <c r="DU44" s="89"/>
      <c r="DV44" s="89"/>
      <c r="DW44" s="89"/>
      <c r="DX44" s="89"/>
      <c r="DY44" s="89"/>
      <c r="DZ44" s="89"/>
      <c r="EA44" s="89"/>
      <c r="EB44" s="89"/>
      <c r="EC44" s="89"/>
      <c r="ED44" s="89"/>
      <c r="EE44" s="89"/>
      <c r="EF44" s="90"/>
      <c r="EG44" s="89"/>
      <c r="EH44" s="89"/>
      <c r="EI44" s="89"/>
      <c r="EJ44" s="89"/>
      <c r="EK44" s="89"/>
      <c r="EL44" s="89"/>
      <c r="EM44" s="89"/>
      <c r="EN44" s="89"/>
      <c r="EO44" s="89"/>
      <c r="EP44" s="89"/>
      <c r="EQ44" s="89"/>
      <c r="ER44" s="89"/>
      <c r="ES44" s="89"/>
      <c r="ET44" s="89"/>
      <c r="EU44" s="89"/>
      <c r="EV44" s="90"/>
      <c r="EW44" s="89"/>
      <c r="EX44" s="89"/>
      <c r="EY44" s="89"/>
      <c r="EZ44" s="89"/>
      <c r="FA44" s="89"/>
      <c r="FB44" s="89"/>
      <c r="FC44" s="89"/>
      <c r="FD44" s="89"/>
      <c r="FE44" s="89"/>
      <c r="FF44" s="89"/>
      <c r="FG44" s="89"/>
      <c r="FH44" s="89"/>
      <c r="FI44" s="89"/>
      <c r="FJ44" s="89"/>
      <c r="FK44" s="89"/>
      <c r="FL44" s="90"/>
      <c r="FM44" s="89"/>
      <c r="FN44" s="89"/>
      <c r="FO44" s="89"/>
      <c r="FP44" s="89"/>
      <c r="FQ44" s="89"/>
      <c r="FR44" s="89"/>
      <c r="FS44" s="89"/>
      <c r="FT44" s="89"/>
      <c r="FU44" s="89"/>
      <c r="FV44" s="89"/>
      <c r="FW44" s="89"/>
      <c r="FX44" s="89"/>
      <c r="FY44" s="89"/>
      <c r="FZ44" s="89"/>
      <c r="GA44" s="89"/>
    </row>
    <row r="45" spans="1:195" ht="12.75">
      <c r="A45" s="176" t="s">
        <v>88</v>
      </c>
      <c r="B45" s="172">
        <f aca="true" t="shared" si="12" ref="B45:G45">SUM(B34)</f>
        <v>0</v>
      </c>
      <c r="C45" s="138">
        <f t="shared" si="12"/>
        <v>0</v>
      </c>
      <c r="D45" s="172">
        <f t="shared" si="12"/>
        <v>0</v>
      </c>
      <c r="E45" s="137">
        <f t="shared" si="12"/>
        <v>0</v>
      </c>
      <c r="F45" s="137">
        <f t="shared" si="12"/>
        <v>0</v>
      </c>
      <c r="G45" s="137">
        <f t="shared" si="12"/>
        <v>0</v>
      </c>
      <c r="H45" s="137">
        <f aca="true" t="shared" si="13" ref="H45:O45">SUM(H34)</f>
        <v>78</v>
      </c>
      <c r="I45" s="137">
        <f t="shared" si="13"/>
        <v>211</v>
      </c>
      <c r="J45" s="137">
        <f t="shared" si="13"/>
        <v>211</v>
      </c>
      <c r="K45" s="137">
        <f t="shared" si="13"/>
        <v>320</v>
      </c>
      <c r="L45" s="137">
        <f t="shared" si="13"/>
        <v>2000</v>
      </c>
      <c r="M45" s="137">
        <f t="shared" si="13"/>
        <v>2000</v>
      </c>
      <c r="N45" s="137">
        <f t="shared" si="13"/>
        <v>0</v>
      </c>
      <c r="O45" s="138">
        <f t="shared" si="13"/>
        <v>0</v>
      </c>
      <c r="P45" s="89"/>
      <c r="Q45" s="215"/>
      <c r="R45" s="72"/>
      <c r="S45" s="89"/>
      <c r="T45" s="92"/>
      <c r="U45" s="89"/>
      <c r="V45" s="89"/>
      <c r="W45" s="89"/>
      <c r="X45" s="89"/>
      <c r="Y45" s="89"/>
      <c r="Z45" s="89"/>
      <c r="AA45" s="89"/>
      <c r="AB45" s="89"/>
      <c r="AC45" s="89"/>
      <c r="AD45" s="89"/>
      <c r="AE45" s="89"/>
      <c r="AF45" s="89"/>
      <c r="AG45" s="89"/>
      <c r="AH45" s="89"/>
      <c r="AI45" s="89"/>
      <c r="AJ45" s="90"/>
      <c r="AK45" s="89"/>
      <c r="AL45" s="89"/>
      <c r="AM45" s="89"/>
      <c r="AN45" s="89"/>
      <c r="AO45" s="89"/>
      <c r="AP45" s="89"/>
      <c r="AQ45" s="89"/>
      <c r="AR45" s="89"/>
      <c r="AS45" s="89"/>
      <c r="AT45" s="89"/>
      <c r="AU45" s="89"/>
      <c r="AV45" s="89"/>
      <c r="AW45" s="89"/>
      <c r="AX45" s="89"/>
      <c r="AY45" s="89"/>
      <c r="AZ45" s="90"/>
      <c r="BA45" s="89"/>
      <c r="BB45" s="89"/>
      <c r="BC45" s="89"/>
      <c r="BD45" s="89"/>
      <c r="BE45" s="89"/>
      <c r="BF45" s="89"/>
      <c r="BG45" s="89"/>
      <c r="BH45" s="89"/>
      <c r="BI45" s="89"/>
      <c r="BJ45" s="89"/>
      <c r="BK45" s="89"/>
      <c r="BL45" s="89"/>
      <c r="BM45" s="89"/>
      <c r="BN45" s="89"/>
      <c r="BO45" s="89"/>
      <c r="BP45" s="90"/>
      <c r="BQ45" s="89"/>
      <c r="BR45" s="89"/>
      <c r="BS45" s="89"/>
      <c r="BT45" s="89"/>
      <c r="BU45" s="89"/>
      <c r="BV45" s="89"/>
      <c r="BW45" s="89"/>
      <c r="BX45" s="89"/>
      <c r="BY45" s="89"/>
      <c r="BZ45" s="89"/>
      <c r="CA45" s="89"/>
      <c r="CB45" s="89"/>
      <c r="CC45" s="89"/>
      <c r="CD45" s="89"/>
      <c r="CE45" s="89"/>
      <c r="CF45" s="90"/>
      <c r="CG45" s="89"/>
      <c r="CH45" s="89"/>
      <c r="CI45" s="89"/>
      <c r="CJ45" s="89"/>
      <c r="CK45" s="89"/>
      <c r="CL45" s="89"/>
      <c r="CM45" s="89"/>
      <c r="CN45" s="89"/>
      <c r="CO45" s="89"/>
      <c r="CP45" s="89"/>
      <c r="CQ45" s="89"/>
      <c r="CR45" s="89"/>
      <c r="CS45" s="89"/>
      <c r="CT45" s="89"/>
      <c r="CU45" s="89"/>
      <c r="CV45" s="90"/>
      <c r="CW45" s="89"/>
      <c r="CX45" s="89"/>
      <c r="CY45" s="89"/>
      <c r="CZ45" s="89"/>
      <c r="DA45" s="89"/>
      <c r="DB45" s="89"/>
      <c r="DC45" s="89"/>
      <c r="DD45" s="89"/>
      <c r="DE45" s="89"/>
      <c r="DF45" s="89"/>
      <c r="DG45" s="89"/>
      <c r="DH45" s="89"/>
      <c r="DI45" s="89"/>
      <c r="DJ45" s="89"/>
      <c r="DK45" s="89"/>
      <c r="DL45" s="90"/>
      <c r="DM45" s="89"/>
      <c r="DN45" s="89"/>
      <c r="DO45" s="89"/>
      <c r="DP45" s="89"/>
      <c r="DQ45" s="89"/>
      <c r="DR45" s="89"/>
      <c r="DS45" s="89"/>
      <c r="DT45" s="89"/>
      <c r="DU45" s="89"/>
      <c r="DV45" s="89"/>
      <c r="DW45" s="89"/>
      <c r="DX45" s="89"/>
      <c r="DY45" s="89"/>
      <c r="DZ45" s="89"/>
      <c r="EA45" s="89"/>
      <c r="EB45" s="90"/>
      <c r="EC45" s="89"/>
      <c r="ED45" s="89"/>
      <c r="EE45" s="89"/>
      <c r="EF45" s="89"/>
      <c r="EG45" s="89"/>
      <c r="EH45" s="89"/>
      <c r="EI45" s="89"/>
      <c r="EJ45" s="89"/>
      <c r="EK45" s="89"/>
      <c r="EL45" s="89"/>
      <c r="EM45" s="89"/>
      <c r="EN45" s="89"/>
      <c r="EO45" s="89"/>
      <c r="EP45" s="89"/>
      <c r="EQ45" s="89"/>
      <c r="ER45" s="90"/>
      <c r="ES45" s="89"/>
      <c r="ET45" s="89"/>
      <c r="EU45" s="89"/>
      <c r="EV45" s="89"/>
      <c r="EW45" s="89"/>
      <c r="EX45" s="89"/>
      <c r="EY45" s="89"/>
      <c r="EZ45" s="89"/>
      <c r="FA45" s="89"/>
      <c r="FB45" s="89"/>
      <c r="FC45" s="89"/>
      <c r="FD45" s="89"/>
      <c r="FE45" s="89"/>
      <c r="FF45" s="89"/>
      <c r="FG45" s="89"/>
      <c r="FH45" s="90"/>
      <c r="FI45" s="89"/>
      <c r="FJ45" s="89"/>
      <c r="FK45" s="89"/>
      <c r="FL45" s="89"/>
      <c r="FM45" s="89"/>
      <c r="FN45" s="89"/>
      <c r="FO45" s="89"/>
      <c r="FP45" s="89"/>
      <c r="FQ45" s="89"/>
      <c r="FR45" s="89"/>
      <c r="FS45" s="89"/>
      <c r="FT45" s="89"/>
      <c r="FU45" s="89"/>
      <c r="FV45" s="89"/>
      <c r="FW45" s="89"/>
      <c r="FX45" s="90"/>
      <c r="FY45" s="89"/>
      <c r="FZ45" s="89"/>
      <c r="GA45" s="89"/>
      <c r="GB45" s="89"/>
      <c r="GC45" s="89"/>
      <c r="GD45" s="89"/>
      <c r="GE45" s="89"/>
      <c r="GF45" s="89"/>
      <c r="GG45" s="89"/>
      <c r="GH45" s="89"/>
      <c r="GI45" s="89"/>
      <c r="GJ45" s="89"/>
      <c r="GK45" s="89"/>
      <c r="GL45" s="89"/>
      <c r="GM45" s="89"/>
    </row>
    <row r="46" spans="1:195" ht="12.75">
      <c r="A46" s="176" t="s">
        <v>28</v>
      </c>
      <c r="B46" s="216">
        <v>350</v>
      </c>
      <c r="C46" s="217">
        <v>494</v>
      </c>
      <c r="D46" s="216">
        <v>494</v>
      </c>
      <c r="E46" s="218">
        <v>494</v>
      </c>
      <c r="F46" s="218">
        <v>494</v>
      </c>
      <c r="G46" s="218">
        <v>494</v>
      </c>
      <c r="H46" s="218">
        <v>494</v>
      </c>
      <c r="I46" s="218">
        <v>494</v>
      </c>
      <c r="J46" s="218">
        <v>494</v>
      </c>
      <c r="K46" s="218">
        <v>494</v>
      </c>
      <c r="L46" s="218">
        <v>494</v>
      </c>
      <c r="M46" s="218">
        <v>494</v>
      </c>
      <c r="N46" s="218"/>
      <c r="O46" s="217"/>
      <c r="P46" s="89"/>
      <c r="Q46" s="215"/>
      <c r="R46" s="72"/>
      <c r="S46" s="89"/>
      <c r="T46" s="92"/>
      <c r="U46" s="89"/>
      <c r="V46" s="89"/>
      <c r="W46" s="89"/>
      <c r="X46" s="89"/>
      <c r="Y46" s="89"/>
      <c r="Z46" s="89"/>
      <c r="AA46" s="89"/>
      <c r="AB46" s="89"/>
      <c r="AC46" s="89"/>
      <c r="AD46" s="89"/>
      <c r="AE46" s="89"/>
      <c r="AF46" s="89"/>
      <c r="AG46" s="89"/>
      <c r="AH46" s="89"/>
      <c r="AI46" s="89"/>
      <c r="AJ46" s="90"/>
      <c r="AK46" s="89"/>
      <c r="AL46" s="89"/>
      <c r="AM46" s="89"/>
      <c r="AN46" s="89"/>
      <c r="AO46" s="89"/>
      <c r="AP46" s="89"/>
      <c r="AQ46" s="89"/>
      <c r="AR46" s="89"/>
      <c r="AS46" s="89"/>
      <c r="AT46" s="89"/>
      <c r="AU46" s="89"/>
      <c r="AV46" s="89"/>
      <c r="AW46" s="89"/>
      <c r="AX46" s="89"/>
      <c r="AY46" s="89"/>
      <c r="AZ46" s="90"/>
      <c r="BA46" s="89"/>
      <c r="BB46" s="89"/>
      <c r="BC46" s="89"/>
      <c r="BD46" s="89"/>
      <c r="BE46" s="89"/>
      <c r="BF46" s="89"/>
      <c r="BG46" s="89"/>
      <c r="BH46" s="89"/>
      <c r="BI46" s="89"/>
      <c r="BJ46" s="89"/>
      <c r="BK46" s="89"/>
      <c r="BL46" s="89"/>
      <c r="BM46" s="89"/>
      <c r="BN46" s="89"/>
      <c r="BO46" s="89"/>
      <c r="BP46" s="90"/>
      <c r="BQ46" s="89"/>
      <c r="BR46" s="89"/>
      <c r="BS46" s="89"/>
      <c r="BT46" s="89"/>
      <c r="BU46" s="89"/>
      <c r="BV46" s="89"/>
      <c r="BW46" s="89"/>
      <c r="BX46" s="89"/>
      <c r="BY46" s="89"/>
      <c r="BZ46" s="89"/>
      <c r="CA46" s="89"/>
      <c r="CB46" s="89"/>
      <c r="CC46" s="89"/>
      <c r="CD46" s="89"/>
      <c r="CE46" s="89"/>
      <c r="CF46" s="90"/>
      <c r="CG46" s="89"/>
      <c r="CH46" s="89"/>
      <c r="CI46" s="89"/>
      <c r="CJ46" s="89"/>
      <c r="CK46" s="89"/>
      <c r="CL46" s="89"/>
      <c r="CM46" s="89"/>
      <c r="CN46" s="89"/>
      <c r="CO46" s="89"/>
      <c r="CP46" s="89"/>
      <c r="CQ46" s="89"/>
      <c r="CR46" s="89"/>
      <c r="CS46" s="89"/>
      <c r="CT46" s="89"/>
      <c r="CU46" s="89"/>
      <c r="CV46" s="90"/>
      <c r="CW46" s="89"/>
      <c r="CX46" s="89"/>
      <c r="CY46" s="89"/>
      <c r="CZ46" s="89"/>
      <c r="DA46" s="89"/>
      <c r="DB46" s="89"/>
      <c r="DC46" s="89"/>
      <c r="DD46" s="89"/>
      <c r="DE46" s="89"/>
      <c r="DF46" s="89"/>
      <c r="DG46" s="89"/>
      <c r="DH46" s="89"/>
      <c r="DI46" s="89"/>
      <c r="DJ46" s="89"/>
      <c r="DK46" s="89"/>
      <c r="DL46" s="90"/>
      <c r="DM46" s="89"/>
      <c r="DN46" s="89"/>
      <c r="DO46" s="89"/>
      <c r="DP46" s="89"/>
      <c r="DQ46" s="89"/>
      <c r="DR46" s="89"/>
      <c r="DS46" s="89"/>
      <c r="DT46" s="89"/>
      <c r="DU46" s="89"/>
      <c r="DV46" s="89"/>
      <c r="DW46" s="89"/>
      <c r="DX46" s="89"/>
      <c r="DY46" s="89"/>
      <c r="DZ46" s="89"/>
      <c r="EA46" s="89"/>
      <c r="EB46" s="90"/>
      <c r="EC46" s="89"/>
      <c r="ED46" s="89"/>
      <c r="EE46" s="89"/>
      <c r="EF46" s="89"/>
      <c r="EG46" s="89"/>
      <c r="EH46" s="89"/>
      <c r="EI46" s="89"/>
      <c r="EJ46" s="89"/>
      <c r="EK46" s="89"/>
      <c r="EL46" s="89"/>
      <c r="EM46" s="89"/>
      <c r="EN46" s="89"/>
      <c r="EO46" s="89"/>
      <c r="EP46" s="89"/>
      <c r="EQ46" s="89"/>
      <c r="ER46" s="90"/>
      <c r="ES46" s="89"/>
      <c r="ET46" s="89"/>
      <c r="EU46" s="89"/>
      <c r="EV46" s="89"/>
      <c r="EW46" s="89"/>
      <c r="EX46" s="89"/>
      <c r="EY46" s="89"/>
      <c r="EZ46" s="89"/>
      <c r="FA46" s="89"/>
      <c r="FB46" s="89"/>
      <c r="FC46" s="89"/>
      <c r="FD46" s="89"/>
      <c r="FE46" s="89"/>
      <c r="FF46" s="89"/>
      <c r="FG46" s="89"/>
      <c r="FH46" s="90"/>
      <c r="FI46" s="89"/>
      <c r="FJ46" s="89"/>
      <c r="FK46" s="89"/>
      <c r="FL46" s="89"/>
      <c r="FM46" s="89"/>
      <c r="FN46" s="89"/>
      <c r="FO46" s="89"/>
      <c r="FP46" s="89"/>
      <c r="FQ46" s="89"/>
      <c r="FR46" s="89"/>
      <c r="FS46" s="89"/>
      <c r="FT46" s="89"/>
      <c r="FU46" s="89"/>
      <c r="FV46" s="89"/>
      <c r="FW46" s="89"/>
      <c r="FX46" s="90"/>
      <c r="FY46" s="89"/>
      <c r="FZ46" s="89"/>
      <c r="GA46" s="89"/>
      <c r="GB46" s="89"/>
      <c r="GC46" s="89"/>
      <c r="GD46" s="89"/>
      <c r="GE46" s="89"/>
      <c r="GF46" s="89"/>
      <c r="GG46" s="89"/>
      <c r="GH46" s="89"/>
      <c r="GI46" s="89"/>
      <c r="GJ46" s="89"/>
      <c r="GK46" s="89"/>
      <c r="GL46" s="89"/>
      <c r="GM46" s="89"/>
    </row>
    <row r="47" spans="1:195" ht="12.75">
      <c r="A47" s="176" t="s">
        <v>71</v>
      </c>
      <c r="B47" s="166">
        <v>150</v>
      </c>
      <c r="C47" s="140">
        <v>163</v>
      </c>
      <c r="D47" s="166">
        <v>163</v>
      </c>
      <c r="E47" s="134">
        <v>163</v>
      </c>
      <c r="F47" s="134">
        <v>163</v>
      </c>
      <c r="G47" s="134">
        <v>163</v>
      </c>
      <c r="H47" s="127">
        <v>163</v>
      </c>
      <c r="I47" s="127">
        <v>163</v>
      </c>
      <c r="J47" s="127">
        <v>163</v>
      </c>
      <c r="K47" s="127">
        <v>163</v>
      </c>
      <c r="L47" s="127">
        <v>163</v>
      </c>
      <c r="M47" s="127">
        <v>163</v>
      </c>
      <c r="N47" s="127"/>
      <c r="O47" s="141"/>
      <c r="P47" s="89"/>
      <c r="Q47" s="215"/>
      <c r="R47" s="72"/>
      <c r="S47" s="89"/>
      <c r="T47" s="92"/>
      <c r="U47" s="89"/>
      <c r="V47" s="89"/>
      <c r="W47" s="89"/>
      <c r="X47" s="89"/>
      <c r="Y47" s="89"/>
      <c r="Z47" s="89"/>
      <c r="AA47" s="89"/>
      <c r="AB47" s="89"/>
      <c r="AC47" s="89"/>
      <c r="AD47" s="89"/>
      <c r="AE47" s="89"/>
      <c r="AF47" s="89"/>
      <c r="AG47" s="89"/>
      <c r="AH47" s="89"/>
      <c r="AI47" s="89"/>
      <c r="AJ47" s="90"/>
      <c r="AK47" s="89"/>
      <c r="AL47" s="89"/>
      <c r="AM47" s="89"/>
      <c r="AN47" s="89"/>
      <c r="AO47" s="89"/>
      <c r="AP47" s="89"/>
      <c r="AQ47" s="89"/>
      <c r="AR47" s="89"/>
      <c r="AS47" s="89"/>
      <c r="AT47" s="89"/>
      <c r="AU47" s="89"/>
      <c r="AV47" s="89"/>
      <c r="AW47" s="89"/>
      <c r="AX47" s="89"/>
      <c r="AY47" s="89"/>
      <c r="AZ47" s="90"/>
      <c r="BA47" s="89"/>
      <c r="BB47" s="89"/>
      <c r="BC47" s="89"/>
      <c r="BD47" s="89"/>
      <c r="BE47" s="89"/>
      <c r="BF47" s="89"/>
      <c r="BG47" s="89"/>
      <c r="BH47" s="89"/>
      <c r="BI47" s="89"/>
      <c r="BJ47" s="89"/>
      <c r="BK47" s="89"/>
      <c r="BL47" s="89"/>
      <c r="BM47" s="89"/>
      <c r="BN47" s="89"/>
      <c r="BO47" s="89"/>
      <c r="BP47" s="90"/>
      <c r="BQ47" s="89"/>
      <c r="BR47" s="89"/>
      <c r="BS47" s="89"/>
      <c r="BT47" s="89"/>
      <c r="BU47" s="89"/>
      <c r="BV47" s="89"/>
      <c r="BW47" s="89"/>
      <c r="BX47" s="89"/>
      <c r="BY47" s="89"/>
      <c r="BZ47" s="89"/>
      <c r="CA47" s="89"/>
      <c r="CB47" s="89"/>
      <c r="CC47" s="89"/>
      <c r="CD47" s="89"/>
      <c r="CE47" s="89"/>
      <c r="CF47" s="90"/>
      <c r="CG47" s="89"/>
      <c r="CH47" s="89"/>
      <c r="CI47" s="89"/>
      <c r="CJ47" s="89"/>
      <c r="CK47" s="89"/>
      <c r="CL47" s="89"/>
      <c r="CM47" s="89"/>
      <c r="CN47" s="89"/>
      <c r="CO47" s="89"/>
      <c r="CP47" s="89"/>
      <c r="CQ47" s="89"/>
      <c r="CR47" s="89"/>
      <c r="CS47" s="89"/>
      <c r="CT47" s="89"/>
      <c r="CU47" s="89"/>
      <c r="CV47" s="90"/>
      <c r="CW47" s="89"/>
      <c r="CX47" s="89"/>
      <c r="CY47" s="89"/>
      <c r="CZ47" s="89"/>
      <c r="DA47" s="89"/>
      <c r="DB47" s="89"/>
      <c r="DC47" s="89"/>
      <c r="DD47" s="89"/>
      <c r="DE47" s="89"/>
      <c r="DF47" s="89"/>
      <c r="DG47" s="89"/>
      <c r="DH47" s="89"/>
      <c r="DI47" s="89"/>
      <c r="DJ47" s="89"/>
      <c r="DK47" s="89"/>
      <c r="DL47" s="90"/>
      <c r="DM47" s="89"/>
      <c r="DN47" s="89"/>
      <c r="DO47" s="89"/>
      <c r="DP47" s="89"/>
      <c r="DQ47" s="89"/>
      <c r="DR47" s="89"/>
      <c r="DS47" s="89"/>
      <c r="DT47" s="89"/>
      <c r="DU47" s="89"/>
      <c r="DV47" s="89"/>
      <c r="DW47" s="89"/>
      <c r="DX47" s="89"/>
      <c r="DY47" s="89"/>
      <c r="DZ47" s="89"/>
      <c r="EA47" s="89"/>
      <c r="EB47" s="90"/>
      <c r="EC47" s="89"/>
      <c r="ED47" s="89"/>
      <c r="EE47" s="89"/>
      <c r="EF47" s="89"/>
      <c r="EG47" s="89"/>
      <c r="EH47" s="89"/>
      <c r="EI47" s="89"/>
      <c r="EJ47" s="89"/>
      <c r="EK47" s="89"/>
      <c r="EL47" s="89"/>
      <c r="EM47" s="89"/>
      <c r="EN47" s="89"/>
      <c r="EO47" s="89"/>
      <c r="EP47" s="89"/>
      <c r="EQ47" s="89"/>
      <c r="ER47" s="90"/>
      <c r="ES47" s="89"/>
      <c r="ET47" s="89"/>
      <c r="EU47" s="89"/>
      <c r="EV47" s="89"/>
      <c r="EW47" s="89"/>
      <c r="EX47" s="89"/>
      <c r="EY47" s="89"/>
      <c r="EZ47" s="89"/>
      <c r="FA47" s="89"/>
      <c r="FB47" s="89"/>
      <c r="FC47" s="89"/>
      <c r="FD47" s="89"/>
      <c r="FE47" s="89"/>
      <c r="FF47" s="89"/>
      <c r="FG47" s="89"/>
      <c r="FH47" s="90"/>
      <c r="FI47" s="89"/>
      <c r="FJ47" s="89"/>
      <c r="FK47" s="89"/>
      <c r="FL47" s="89"/>
      <c r="FM47" s="89"/>
      <c r="FN47" s="89"/>
      <c r="FO47" s="89"/>
      <c r="FP47" s="89"/>
      <c r="FQ47" s="89"/>
      <c r="FR47" s="89"/>
      <c r="FS47" s="89"/>
      <c r="FT47" s="89"/>
      <c r="FU47" s="89"/>
      <c r="FV47" s="89"/>
      <c r="FW47" s="89"/>
      <c r="FX47" s="90"/>
      <c r="FY47" s="89"/>
      <c r="FZ47" s="89"/>
      <c r="GA47" s="89"/>
      <c r="GB47" s="89"/>
      <c r="GC47" s="89"/>
      <c r="GD47" s="89"/>
      <c r="GE47" s="89"/>
      <c r="GF47" s="89"/>
      <c r="GG47" s="89"/>
      <c r="GH47" s="89"/>
      <c r="GI47" s="89"/>
      <c r="GJ47" s="89"/>
      <c r="GK47" s="89"/>
      <c r="GL47" s="89"/>
      <c r="GM47" s="89"/>
    </row>
    <row r="48" spans="1:210" ht="12.75">
      <c r="A48" s="98" t="s">
        <v>29</v>
      </c>
      <c r="B48" s="172">
        <f aca="true" t="shared" si="14" ref="B48:G48">SUM(B59:B61)</f>
        <v>0</v>
      </c>
      <c r="C48" s="138">
        <f t="shared" si="14"/>
        <v>150</v>
      </c>
      <c r="D48" s="172">
        <f t="shared" si="14"/>
        <v>150</v>
      </c>
      <c r="E48" s="137">
        <f t="shared" si="14"/>
        <v>150</v>
      </c>
      <c r="F48" s="137">
        <f t="shared" si="14"/>
        <v>150</v>
      </c>
      <c r="G48" s="137">
        <f t="shared" si="14"/>
        <v>150</v>
      </c>
      <c r="H48" s="137">
        <f aca="true" t="shared" si="15" ref="H48:O48">SUM(H59:H61)</f>
        <v>150</v>
      </c>
      <c r="I48" s="137">
        <f t="shared" si="15"/>
        <v>150</v>
      </c>
      <c r="J48" s="137">
        <f t="shared" si="15"/>
        <v>150</v>
      </c>
      <c r="K48" s="137">
        <f t="shared" si="15"/>
        <v>150</v>
      </c>
      <c r="L48" s="137">
        <f t="shared" si="15"/>
        <v>150</v>
      </c>
      <c r="M48" s="137">
        <f t="shared" si="15"/>
        <v>150</v>
      </c>
      <c r="N48" s="180">
        <f t="shared" si="15"/>
        <v>0</v>
      </c>
      <c r="O48" s="138">
        <f t="shared" si="15"/>
        <v>0</v>
      </c>
      <c r="P48" s="89"/>
      <c r="Q48" s="215"/>
      <c r="R48" s="72"/>
      <c r="S48" s="92"/>
      <c r="T48" s="89"/>
      <c r="U48" s="89"/>
      <c r="V48" s="89"/>
      <c r="W48" s="89"/>
      <c r="X48" s="89"/>
      <c r="Y48" s="89"/>
      <c r="Z48" s="89"/>
      <c r="AA48" s="89"/>
      <c r="AB48" s="89"/>
      <c r="AC48" s="89"/>
      <c r="AD48" s="89"/>
      <c r="AE48" s="89"/>
      <c r="AF48" s="89"/>
      <c r="AG48" s="89"/>
      <c r="AH48" s="89"/>
      <c r="AI48" s="90"/>
      <c r="AJ48" s="89"/>
      <c r="AK48" s="89"/>
      <c r="AL48" s="89"/>
      <c r="AM48" s="89"/>
      <c r="AN48" s="89"/>
      <c r="AO48" s="89"/>
      <c r="AP48" s="89"/>
      <c r="AQ48" s="89"/>
      <c r="AR48" s="89"/>
      <c r="AS48" s="89"/>
      <c r="AT48" s="89"/>
      <c r="AU48" s="89"/>
      <c r="AV48" s="89"/>
      <c r="AW48" s="89"/>
      <c r="AX48" s="89"/>
      <c r="AY48" s="90"/>
      <c r="AZ48" s="89"/>
      <c r="BA48" s="89"/>
      <c r="BB48" s="89"/>
      <c r="BC48" s="89"/>
      <c r="BD48" s="89"/>
      <c r="BE48" s="89"/>
      <c r="BF48" s="89"/>
      <c r="BG48" s="89"/>
      <c r="BH48" s="89"/>
      <c r="BI48" s="89"/>
      <c r="BJ48" s="89"/>
      <c r="BK48" s="89"/>
      <c r="BL48" s="89"/>
      <c r="BM48" s="89"/>
      <c r="BN48" s="89"/>
      <c r="BO48" s="90"/>
      <c r="BP48" s="89"/>
      <c r="BQ48" s="89"/>
      <c r="BR48" s="89"/>
      <c r="BS48" s="89"/>
      <c r="BT48" s="89"/>
      <c r="BU48" s="89"/>
      <c r="BV48" s="89"/>
      <c r="BW48" s="89"/>
      <c r="BX48" s="89"/>
      <c r="BY48" s="89"/>
      <c r="BZ48" s="89"/>
      <c r="CA48" s="89"/>
      <c r="CB48" s="89"/>
      <c r="CC48" s="89"/>
      <c r="CD48" s="89"/>
      <c r="CE48" s="90"/>
      <c r="CF48" s="89"/>
      <c r="CG48" s="89"/>
      <c r="CH48" s="89"/>
      <c r="CI48" s="89"/>
      <c r="CJ48" s="89"/>
      <c r="CK48" s="89"/>
      <c r="CL48" s="89"/>
      <c r="CM48" s="89"/>
      <c r="CN48" s="89"/>
      <c r="CO48" s="89"/>
      <c r="CP48" s="89"/>
      <c r="CQ48" s="89"/>
      <c r="CR48" s="89"/>
      <c r="CS48" s="89"/>
      <c r="CT48" s="89"/>
      <c r="CU48" s="90"/>
      <c r="CV48" s="89"/>
      <c r="CW48" s="89"/>
      <c r="CX48" s="89"/>
      <c r="CY48" s="89"/>
      <c r="CZ48" s="89"/>
      <c r="DA48" s="89"/>
      <c r="DB48" s="89"/>
      <c r="DC48" s="89"/>
      <c r="DD48" s="89"/>
      <c r="DE48" s="89"/>
      <c r="DF48" s="89"/>
      <c r="DG48" s="89"/>
      <c r="DH48" s="89"/>
      <c r="DI48" s="89"/>
      <c r="DJ48" s="89"/>
      <c r="DK48" s="90"/>
      <c r="DL48" s="89"/>
      <c r="DM48" s="89"/>
      <c r="DN48" s="89"/>
      <c r="DO48" s="89"/>
      <c r="DP48" s="89"/>
      <c r="DQ48" s="89"/>
      <c r="DR48" s="89"/>
      <c r="DS48" s="89"/>
      <c r="DT48" s="89"/>
      <c r="DU48" s="89"/>
      <c r="DV48" s="89"/>
      <c r="DW48" s="89"/>
      <c r="DX48" s="89"/>
      <c r="DY48" s="89"/>
      <c r="DZ48" s="89"/>
      <c r="EA48" s="90"/>
      <c r="EB48" s="89"/>
      <c r="EC48" s="89"/>
      <c r="ED48" s="89"/>
      <c r="EE48" s="89"/>
      <c r="EF48" s="89"/>
      <c r="EG48" s="89"/>
      <c r="EH48" s="89"/>
      <c r="EI48" s="89"/>
      <c r="EJ48" s="89"/>
      <c r="EK48" s="89"/>
      <c r="EL48" s="89"/>
      <c r="EM48" s="89"/>
      <c r="EN48" s="89"/>
      <c r="EO48" s="89"/>
      <c r="EP48" s="89"/>
      <c r="EQ48" s="90"/>
      <c r="ER48" s="89"/>
      <c r="ES48" s="89"/>
      <c r="ET48" s="89"/>
      <c r="EU48" s="89"/>
      <c r="EV48" s="89"/>
      <c r="EW48" s="89"/>
      <c r="EX48" s="89"/>
      <c r="EY48" s="89"/>
      <c r="EZ48" s="89"/>
      <c r="FA48" s="89"/>
      <c r="FB48" s="89"/>
      <c r="FC48" s="89"/>
      <c r="FD48" s="89"/>
      <c r="FE48" s="89"/>
      <c r="FF48" s="89"/>
      <c r="FG48" s="90"/>
      <c r="FH48" s="89"/>
      <c r="FI48" s="89"/>
      <c r="FJ48" s="89"/>
      <c r="FK48" s="89"/>
      <c r="FL48" s="89"/>
      <c r="FM48" s="89"/>
      <c r="FN48" s="89"/>
      <c r="FO48" s="89"/>
      <c r="FP48" s="89"/>
      <c r="FQ48" s="89"/>
      <c r="FR48" s="89"/>
      <c r="FS48" s="89"/>
      <c r="FT48" s="89"/>
      <c r="FU48" s="89"/>
      <c r="FV48" s="89"/>
      <c r="FW48" s="90"/>
      <c r="FX48" s="89"/>
      <c r="FY48" s="89"/>
      <c r="FZ48" s="89"/>
      <c r="GA48" s="89"/>
      <c r="GB48" s="89"/>
      <c r="GC48" s="89"/>
      <c r="GD48" s="89"/>
      <c r="GE48" s="89"/>
      <c r="GF48" s="89"/>
      <c r="GG48" s="89"/>
      <c r="GH48" s="89"/>
      <c r="GI48" s="89"/>
      <c r="GJ48" s="89"/>
      <c r="GK48" s="89"/>
      <c r="GL48" s="89"/>
      <c r="GM48" s="90"/>
      <c r="GN48" s="89"/>
      <c r="GO48" s="89"/>
      <c r="GP48" s="89"/>
      <c r="GQ48" s="89"/>
      <c r="GR48" s="89"/>
      <c r="GS48" s="89"/>
      <c r="GT48" s="89"/>
      <c r="GU48" s="89"/>
      <c r="GV48" s="89"/>
      <c r="GW48" s="89"/>
      <c r="GX48" s="89"/>
      <c r="GY48" s="89"/>
      <c r="GZ48" s="89"/>
      <c r="HA48" s="89"/>
      <c r="HB48" s="89"/>
    </row>
    <row r="49" spans="1:212" ht="12.75">
      <c r="A49" s="98" t="s">
        <v>30</v>
      </c>
      <c r="B49" s="172">
        <f aca="true" t="shared" si="16" ref="B49:G49">B46-B47</f>
        <v>200</v>
      </c>
      <c r="C49" s="138">
        <f t="shared" si="16"/>
        <v>331</v>
      </c>
      <c r="D49" s="172">
        <f t="shared" si="16"/>
        <v>331</v>
      </c>
      <c r="E49" s="137">
        <f t="shared" si="16"/>
        <v>331</v>
      </c>
      <c r="F49" s="137">
        <f t="shared" si="16"/>
        <v>331</v>
      </c>
      <c r="G49" s="137">
        <f t="shared" si="16"/>
        <v>331</v>
      </c>
      <c r="H49" s="137">
        <f>H46-H47</f>
        <v>331</v>
      </c>
      <c r="I49" s="137">
        <f>I46-I47</f>
        <v>331</v>
      </c>
      <c r="J49" s="137">
        <f>J46-J47</f>
        <v>331</v>
      </c>
      <c r="K49" s="137">
        <f>K46-K47</f>
        <v>331</v>
      </c>
      <c r="L49" s="137">
        <f>L46-L47</f>
        <v>331</v>
      </c>
      <c r="M49" s="180">
        <f>M46-M48</f>
        <v>344</v>
      </c>
      <c r="N49" s="180">
        <f>N46-N48</f>
        <v>0</v>
      </c>
      <c r="O49" s="138">
        <f>O46-O48</f>
        <v>0</v>
      </c>
      <c r="P49" s="89"/>
      <c r="Q49" s="215"/>
      <c r="R49" s="72"/>
      <c r="S49" s="89"/>
      <c r="T49" s="89"/>
      <c r="U49" s="92"/>
      <c r="V49" s="89"/>
      <c r="W49" s="89"/>
      <c r="X49" s="89"/>
      <c r="Y49" s="89"/>
      <c r="Z49" s="89"/>
      <c r="AA49" s="89"/>
      <c r="AB49" s="89"/>
      <c r="AC49" s="89"/>
      <c r="AD49" s="89"/>
      <c r="AE49" s="89"/>
      <c r="AF49" s="89"/>
      <c r="AG49" s="89"/>
      <c r="AH49" s="89"/>
      <c r="AI49" s="89"/>
      <c r="AJ49" s="89"/>
      <c r="AK49" s="90"/>
      <c r="AL49" s="89"/>
      <c r="AM49" s="89"/>
      <c r="AN49" s="89"/>
      <c r="AO49" s="89"/>
      <c r="AP49" s="89"/>
      <c r="AQ49" s="89"/>
      <c r="AR49" s="89"/>
      <c r="AS49" s="89"/>
      <c r="AT49" s="89"/>
      <c r="AU49" s="89"/>
      <c r="AV49" s="89"/>
      <c r="AW49" s="89"/>
      <c r="AX49" s="89"/>
      <c r="AY49" s="89"/>
      <c r="AZ49" s="89"/>
      <c r="BA49" s="90"/>
      <c r="BB49" s="89"/>
      <c r="BC49" s="89"/>
      <c r="BD49" s="89"/>
      <c r="BE49" s="89"/>
      <c r="BF49" s="89"/>
      <c r="BG49" s="89"/>
      <c r="BH49" s="89"/>
      <c r="BI49" s="89"/>
      <c r="BJ49" s="89"/>
      <c r="BK49" s="89"/>
      <c r="BL49" s="89"/>
      <c r="BM49" s="89"/>
      <c r="BN49" s="89"/>
      <c r="BO49" s="89"/>
      <c r="BP49" s="89"/>
      <c r="BQ49" s="90"/>
      <c r="BR49" s="89"/>
      <c r="BS49" s="89"/>
      <c r="BT49" s="89"/>
      <c r="BU49" s="89"/>
      <c r="BV49" s="89"/>
      <c r="BW49" s="89"/>
      <c r="BX49" s="89"/>
      <c r="BY49" s="89"/>
      <c r="BZ49" s="89"/>
      <c r="CA49" s="89"/>
      <c r="CB49" s="89"/>
      <c r="CC49" s="89"/>
      <c r="CD49" s="89"/>
      <c r="CE49" s="89"/>
      <c r="CF49" s="89"/>
      <c r="CG49" s="90"/>
      <c r="CH49" s="89"/>
      <c r="CI49" s="89"/>
      <c r="CJ49" s="89"/>
      <c r="CK49" s="89"/>
      <c r="CL49" s="89"/>
      <c r="CM49" s="89"/>
      <c r="CN49" s="89"/>
      <c r="CO49" s="89"/>
      <c r="CP49" s="89"/>
      <c r="CQ49" s="89"/>
      <c r="CR49" s="89"/>
      <c r="CS49" s="89"/>
      <c r="CT49" s="89"/>
      <c r="CU49" s="89"/>
      <c r="CV49" s="89"/>
      <c r="CW49" s="90"/>
      <c r="CX49" s="89"/>
      <c r="CY49" s="89"/>
      <c r="CZ49" s="89"/>
      <c r="DA49" s="89"/>
      <c r="DB49" s="89"/>
      <c r="DC49" s="89"/>
      <c r="DD49" s="89"/>
      <c r="DE49" s="89"/>
      <c r="DF49" s="89"/>
      <c r="DG49" s="89"/>
      <c r="DH49" s="89"/>
      <c r="DI49" s="89"/>
      <c r="DJ49" s="89"/>
      <c r="DK49" s="89"/>
      <c r="DL49" s="89"/>
      <c r="DM49" s="90"/>
      <c r="DN49" s="89"/>
      <c r="DO49" s="89"/>
      <c r="DP49" s="89"/>
      <c r="DQ49" s="89"/>
      <c r="DR49" s="89"/>
      <c r="DS49" s="89"/>
      <c r="DT49" s="89"/>
      <c r="DU49" s="89"/>
      <c r="DV49" s="89"/>
      <c r="DW49" s="89"/>
      <c r="DX49" s="89"/>
      <c r="DY49" s="89"/>
      <c r="DZ49" s="89"/>
      <c r="EA49" s="89"/>
      <c r="EB49" s="89"/>
      <c r="EC49" s="90"/>
      <c r="ED49" s="89"/>
      <c r="EE49" s="89"/>
      <c r="EF49" s="89"/>
      <c r="EG49" s="89"/>
      <c r="EH49" s="89"/>
      <c r="EI49" s="89"/>
      <c r="EJ49" s="89"/>
      <c r="EK49" s="89"/>
      <c r="EL49" s="89"/>
      <c r="EM49" s="89"/>
      <c r="EN49" s="89"/>
      <c r="EO49" s="89"/>
      <c r="EP49" s="89"/>
      <c r="EQ49" s="89"/>
      <c r="ER49" s="89"/>
      <c r="ES49" s="90"/>
      <c r="ET49" s="89"/>
      <c r="EU49" s="89"/>
      <c r="EV49" s="89"/>
      <c r="EW49" s="89"/>
      <c r="EX49" s="89"/>
      <c r="EY49" s="89"/>
      <c r="EZ49" s="89"/>
      <c r="FA49" s="89"/>
      <c r="FB49" s="89"/>
      <c r="FC49" s="89"/>
      <c r="FD49" s="89"/>
      <c r="FE49" s="89"/>
      <c r="FF49" s="89"/>
      <c r="FG49" s="89"/>
      <c r="FH49" s="89"/>
      <c r="FI49" s="90"/>
      <c r="FJ49" s="89"/>
      <c r="FK49" s="89"/>
      <c r="FL49" s="89"/>
      <c r="FM49" s="89"/>
      <c r="FN49" s="89"/>
      <c r="FO49" s="89"/>
      <c r="FP49" s="89"/>
      <c r="FQ49" s="89"/>
      <c r="FR49" s="89"/>
      <c r="FS49" s="89"/>
      <c r="FT49" s="89"/>
      <c r="FU49" s="89"/>
      <c r="FV49" s="89"/>
      <c r="FW49" s="89"/>
      <c r="FX49" s="89"/>
      <c r="FY49" s="90"/>
      <c r="FZ49" s="89"/>
      <c r="GA49" s="89"/>
      <c r="GB49" s="89"/>
      <c r="GC49" s="89"/>
      <c r="GD49" s="89"/>
      <c r="GE49" s="89"/>
      <c r="GF49" s="89"/>
      <c r="GG49" s="89"/>
      <c r="GH49" s="89"/>
      <c r="GI49" s="89"/>
      <c r="GJ49" s="89"/>
      <c r="GK49" s="89"/>
      <c r="GL49" s="89"/>
      <c r="GM49" s="89"/>
      <c r="GN49" s="89"/>
      <c r="GO49" s="90"/>
      <c r="GP49" s="89"/>
      <c r="GQ49" s="89"/>
      <c r="GR49" s="89"/>
      <c r="GS49" s="89"/>
      <c r="GT49" s="89"/>
      <c r="GU49" s="89"/>
      <c r="GV49" s="89"/>
      <c r="GW49" s="89"/>
      <c r="GX49" s="89"/>
      <c r="GY49" s="89"/>
      <c r="GZ49" s="89"/>
      <c r="HA49" s="89"/>
      <c r="HB49" s="89"/>
      <c r="HC49" s="89"/>
      <c r="HD49" s="89"/>
    </row>
    <row r="50" spans="1:215" ht="12.75">
      <c r="A50" s="219" t="s">
        <v>38</v>
      </c>
      <c r="B50" s="191">
        <f aca="true" t="shared" si="17" ref="B50:M50">IF(B46-B34=0,,B46-B34)</f>
        <v>350</v>
      </c>
      <c r="C50" s="192">
        <f t="shared" si="17"/>
        <v>494</v>
      </c>
      <c r="D50" s="191">
        <f t="shared" si="17"/>
        <v>494</v>
      </c>
      <c r="E50" s="190">
        <f t="shared" si="17"/>
        <v>494</v>
      </c>
      <c r="F50" s="190">
        <f t="shared" si="17"/>
        <v>494</v>
      </c>
      <c r="G50" s="190">
        <f t="shared" si="17"/>
        <v>494</v>
      </c>
      <c r="H50" s="190">
        <f>IF(H46-H34=0,,H46-H34)</f>
        <v>416</v>
      </c>
      <c r="I50" s="190">
        <f>IF(I46-I34=0,,I46-I34)</f>
        <v>283</v>
      </c>
      <c r="J50" s="190">
        <f t="shared" si="17"/>
        <v>283</v>
      </c>
      <c r="K50" s="190">
        <f t="shared" si="17"/>
        <v>174</v>
      </c>
      <c r="L50" s="190">
        <f t="shared" si="17"/>
        <v>-1506</v>
      </c>
      <c r="M50" s="190">
        <f t="shared" si="17"/>
        <v>-1506</v>
      </c>
      <c r="N50" s="190">
        <f>IF(N46-N34=0,,N46-N34)</f>
        <v>0</v>
      </c>
      <c r="O50" s="192">
        <f>IF(O46-O34=0,,O46-O34)</f>
        <v>0</v>
      </c>
      <c r="P50" s="89"/>
      <c r="Q50" s="89"/>
      <c r="R50" s="89"/>
      <c r="S50" s="89"/>
      <c r="T50" s="89"/>
      <c r="U50" s="89"/>
      <c r="V50" s="89"/>
      <c r="W50" s="89"/>
      <c r="X50" s="92"/>
      <c r="Y50" s="89"/>
      <c r="Z50" s="89"/>
      <c r="AA50" s="89"/>
      <c r="AB50" s="89"/>
      <c r="AC50" s="89"/>
      <c r="AD50" s="89"/>
      <c r="AE50" s="89"/>
      <c r="AF50" s="89"/>
      <c r="AG50" s="89"/>
      <c r="AH50" s="89"/>
      <c r="AI50" s="89"/>
      <c r="AJ50" s="89"/>
      <c r="AK50" s="89"/>
      <c r="AL50" s="89"/>
      <c r="AM50" s="89"/>
      <c r="AN50" s="90"/>
      <c r="AO50" s="89"/>
      <c r="AP50" s="89"/>
      <c r="AQ50" s="89"/>
      <c r="AR50" s="89"/>
      <c r="AS50" s="89"/>
      <c r="AT50" s="89"/>
      <c r="AU50" s="89"/>
      <c r="AV50" s="89"/>
      <c r="AW50" s="89"/>
      <c r="AX50" s="89"/>
      <c r="AY50" s="89"/>
      <c r="AZ50" s="89"/>
      <c r="BA50" s="89"/>
      <c r="BB50" s="89"/>
      <c r="BC50" s="89"/>
      <c r="BD50" s="90"/>
      <c r="BE50" s="89"/>
      <c r="BF50" s="89"/>
      <c r="BG50" s="89"/>
      <c r="BH50" s="89"/>
      <c r="BI50" s="89"/>
      <c r="BJ50" s="89"/>
      <c r="BK50" s="89"/>
      <c r="BL50" s="89"/>
      <c r="BM50" s="89"/>
      <c r="BN50" s="89"/>
      <c r="BO50" s="89"/>
      <c r="BP50" s="89"/>
      <c r="BQ50" s="89"/>
      <c r="BR50" s="89"/>
      <c r="BS50" s="89"/>
      <c r="BT50" s="90"/>
      <c r="BU50" s="89"/>
      <c r="BV50" s="89"/>
      <c r="BW50" s="89"/>
      <c r="BX50" s="89"/>
      <c r="BY50" s="89"/>
      <c r="BZ50" s="89"/>
      <c r="CA50" s="89"/>
      <c r="CB50" s="89"/>
      <c r="CC50" s="89"/>
      <c r="CD50" s="89"/>
      <c r="CE50" s="89"/>
      <c r="CF50" s="89"/>
      <c r="CG50" s="89"/>
      <c r="CH50" s="89"/>
      <c r="CI50" s="89"/>
      <c r="CJ50" s="90"/>
      <c r="CK50" s="89"/>
      <c r="CL50" s="89"/>
      <c r="CM50" s="89"/>
      <c r="CN50" s="89"/>
      <c r="CO50" s="89"/>
      <c r="CP50" s="89"/>
      <c r="CQ50" s="89"/>
      <c r="CR50" s="89"/>
      <c r="CS50" s="89"/>
      <c r="CT50" s="89"/>
      <c r="CU50" s="89"/>
      <c r="CV50" s="89"/>
      <c r="CW50" s="89"/>
      <c r="CX50" s="89"/>
      <c r="CY50" s="89"/>
      <c r="CZ50" s="90"/>
      <c r="DA50" s="89"/>
      <c r="DB50" s="89"/>
      <c r="DC50" s="89"/>
      <c r="DD50" s="89"/>
      <c r="DE50" s="89"/>
      <c r="DF50" s="89"/>
      <c r="DG50" s="89"/>
      <c r="DH50" s="89"/>
      <c r="DI50" s="89"/>
      <c r="DJ50" s="89"/>
      <c r="DK50" s="89"/>
      <c r="DL50" s="89"/>
      <c r="DM50" s="89"/>
      <c r="DN50" s="89"/>
      <c r="DO50" s="89"/>
      <c r="DP50" s="90"/>
      <c r="DQ50" s="89"/>
      <c r="DR50" s="89"/>
      <c r="DS50" s="89"/>
      <c r="DT50" s="89"/>
      <c r="DU50" s="89"/>
      <c r="DV50" s="89"/>
      <c r="DW50" s="89"/>
      <c r="DX50" s="89"/>
      <c r="DY50" s="89"/>
      <c r="DZ50" s="89"/>
      <c r="EA50" s="89"/>
      <c r="EB50" s="89"/>
      <c r="EC50" s="89"/>
      <c r="ED50" s="89"/>
      <c r="EE50" s="89"/>
      <c r="EF50" s="90"/>
      <c r="EG50" s="89"/>
      <c r="EH50" s="89"/>
      <c r="EI50" s="89"/>
      <c r="EJ50" s="89"/>
      <c r="EK50" s="89"/>
      <c r="EL50" s="89"/>
      <c r="EM50" s="89"/>
      <c r="EN50" s="89"/>
      <c r="EO50" s="89"/>
      <c r="EP50" s="89"/>
      <c r="EQ50" s="89"/>
      <c r="ER50" s="89"/>
      <c r="ES50" s="89"/>
      <c r="ET50" s="89"/>
      <c r="EU50" s="89"/>
      <c r="EV50" s="90"/>
      <c r="EW50" s="89"/>
      <c r="EX50" s="89"/>
      <c r="EY50" s="89"/>
      <c r="EZ50" s="89"/>
      <c r="FA50" s="89"/>
      <c r="FB50" s="89"/>
      <c r="FC50" s="89"/>
      <c r="FD50" s="89"/>
      <c r="FE50" s="89"/>
      <c r="FF50" s="89"/>
      <c r="FG50" s="89"/>
      <c r="FH50" s="89"/>
      <c r="FI50" s="89"/>
      <c r="FJ50" s="89"/>
      <c r="FK50" s="89"/>
      <c r="FL50" s="90"/>
      <c r="FM50" s="89"/>
      <c r="FN50" s="89"/>
      <c r="FO50" s="89"/>
      <c r="FP50" s="89"/>
      <c r="FQ50" s="89"/>
      <c r="FR50" s="89"/>
      <c r="FS50" s="89"/>
      <c r="FT50" s="89"/>
      <c r="FU50" s="89"/>
      <c r="FV50" s="89"/>
      <c r="FW50" s="89"/>
      <c r="FX50" s="89"/>
      <c r="FY50" s="89"/>
      <c r="FZ50" s="89"/>
      <c r="GA50" s="89"/>
      <c r="GB50" s="90"/>
      <c r="GC50" s="89"/>
      <c r="GD50" s="89"/>
      <c r="GE50" s="89"/>
      <c r="GF50" s="89"/>
      <c r="GG50" s="89"/>
      <c r="GH50" s="89"/>
      <c r="GI50" s="89"/>
      <c r="GJ50" s="89"/>
      <c r="GK50" s="89"/>
      <c r="GL50" s="89"/>
      <c r="GM50" s="89"/>
      <c r="GN50" s="89"/>
      <c r="GO50" s="89"/>
      <c r="GP50" s="89"/>
      <c r="GQ50" s="89"/>
      <c r="GR50" s="90"/>
      <c r="GS50" s="89"/>
      <c r="GT50" s="89"/>
      <c r="GU50" s="89"/>
      <c r="GV50" s="89"/>
      <c r="GW50" s="89"/>
      <c r="GX50" s="89"/>
      <c r="GY50" s="89"/>
      <c r="GZ50" s="89"/>
      <c r="HA50" s="89"/>
      <c r="HB50" s="89"/>
      <c r="HC50" s="89"/>
      <c r="HD50" s="89"/>
      <c r="HE50" s="89"/>
      <c r="HF50" s="89"/>
      <c r="HG50" s="89"/>
    </row>
    <row r="51" spans="1:221" ht="12.75">
      <c r="A51" s="181" t="s">
        <v>68</v>
      </c>
      <c r="B51" s="165"/>
      <c r="C51" s="144">
        <v>220</v>
      </c>
      <c r="D51" s="165">
        <v>220</v>
      </c>
      <c r="E51" s="132">
        <v>220</v>
      </c>
      <c r="F51" s="132">
        <v>220</v>
      </c>
      <c r="G51" s="132">
        <v>220</v>
      </c>
      <c r="H51" s="132">
        <v>220</v>
      </c>
      <c r="I51" s="132">
        <v>220</v>
      </c>
      <c r="J51" s="132">
        <v>220</v>
      </c>
      <c r="K51" s="132">
        <v>220</v>
      </c>
      <c r="L51" s="132">
        <v>220</v>
      </c>
      <c r="M51" s="132">
        <v>220</v>
      </c>
      <c r="N51" s="132"/>
      <c r="O51" s="144"/>
      <c r="P51" s="73"/>
      <c r="Q51" s="89"/>
      <c r="R51" s="89"/>
      <c r="S51" s="89"/>
      <c r="T51" s="89"/>
      <c r="U51" s="89"/>
      <c r="V51" s="89"/>
      <c r="W51" s="89"/>
      <c r="X51" s="89"/>
      <c r="Y51" s="89"/>
      <c r="Z51" s="89"/>
      <c r="AA51" s="89"/>
      <c r="AB51" s="89"/>
      <c r="AC51" s="89"/>
      <c r="AD51" s="92"/>
      <c r="AE51" s="89"/>
      <c r="AF51" s="89"/>
      <c r="AG51" s="89"/>
      <c r="AH51" s="89"/>
      <c r="AI51" s="89"/>
      <c r="AJ51" s="89"/>
      <c r="AK51" s="89"/>
      <c r="AL51" s="89"/>
      <c r="AM51" s="89"/>
      <c r="AN51" s="89"/>
      <c r="AO51" s="89"/>
      <c r="AP51" s="89"/>
      <c r="AQ51" s="89"/>
      <c r="AR51" s="89"/>
      <c r="AS51" s="89"/>
      <c r="AT51" s="90"/>
      <c r="AU51" s="89"/>
      <c r="AV51" s="89"/>
      <c r="AW51" s="89"/>
      <c r="AX51" s="89"/>
      <c r="AY51" s="89"/>
      <c r="AZ51" s="89"/>
      <c r="BA51" s="89"/>
      <c r="BB51" s="89"/>
      <c r="BC51" s="89"/>
      <c r="BD51" s="89"/>
      <c r="BE51" s="89"/>
      <c r="BF51" s="89"/>
      <c r="BG51" s="89"/>
      <c r="BH51" s="89"/>
      <c r="BI51" s="89"/>
      <c r="BJ51" s="90"/>
      <c r="BK51" s="89"/>
      <c r="BL51" s="89"/>
      <c r="BM51" s="89"/>
      <c r="BN51" s="89"/>
      <c r="BO51" s="89"/>
      <c r="BP51" s="89"/>
      <c r="BQ51" s="89"/>
      <c r="BR51" s="89"/>
      <c r="BS51" s="89"/>
      <c r="BT51" s="89"/>
      <c r="BU51" s="89"/>
      <c r="BV51" s="89"/>
      <c r="BW51" s="89"/>
      <c r="BX51" s="89"/>
      <c r="BY51" s="89"/>
      <c r="BZ51" s="90"/>
      <c r="CA51" s="89"/>
      <c r="CB51" s="89"/>
      <c r="CC51" s="89"/>
      <c r="CD51" s="89"/>
      <c r="CE51" s="89"/>
      <c r="CF51" s="89"/>
      <c r="CG51" s="89"/>
      <c r="CH51" s="89"/>
      <c r="CI51" s="89"/>
      <c r="CJ51" s="89"/>
      <c r="CK51" s="89"/>
      <c r="CL51" s="89"/>
      <c r="CM51" s="89"/>
      <c r="CN51" s="89"/>
      <c r="CO51" s="89"/>
      <c r="CP51" s="90"/>
      <c r="CQ51" s="89"/>
      <c r="CR51" s="89"/>
      <c r="CS51" s="89"/>
      <c r="CT51" s="89"/>
      <c r="CU51" s="89"/>
      <c r="CV51" s="89"/>
      <c r="CW51" s="89"/>
      <c r="CX51" s="89"/>
      <c r="CY51" s="89"/>
      <c r="CZ51" s="89"/>
      <c r="DA51" s="89"/>
      <c r="DB51" s="89"/>
      <c r="DC51" s="89"/>
      <c r="DD51" s="89"/>
      <c r="DE51" s="89"/>
      <c r="DF51" s="90"/>
      <c r="DG51" s="89"/>
      <c r="DH51" s="89"/>
      <c r="DI51" s="89"/>
      <c r="DJ51" s="89"/>
      <c r="DK51" s="89"/>
      <c r="DL51" s="89"/>
      <c r="DM51" s="89"/>
      <c r="DN51" s="89"/>
      <c r="DO51" s="89"/>
      <c r="DP51" s="89"/>
      <c r="DQ51" s="89"/>
      <c r="DR51" s="89"/>
      <c r="DS51" s="89"/>
      <c r="DT51" s="89"/>
      <c r="DU51" s="89"/>
      <c r="DV51" s="90"/>
      <c r="DW51" s="89"/>
      <c r="DX51" s="89"/>
      <c r="DY51" s="89"/>
      <c r="DZ51" s="89"/>
      <c r="EA51" s="89"/>
      <c r="EB51" s="89"/>
      <c r="EC51" s="89"/>
      <c r="ED51" s="89"/>
      <c r="EE51" s="89"/>
      <c r="EF51" s="89"/>
      <c r="EG51" s="89"/>
      <c r="EH51" s="89"/>
      <c r="EI51" s="89"/>
      <c r="EJ51" s="89"/>
      <c r="EK51" s="89"/>
      <c r="EL51" s="90"/>
      <c r="EM51" s="89"/>
      <c r="EN51" s="89"/>
      <c r="EO51" s="89"/>
      <c r="EP51" s="89"/>
      <c r="EQ51" s="89"/>
      <c r="ER51" s="89"/>
      <c r="ES51" s="89"/>
      <c r="ET51" s="89"/>
      <c r="EU51" s="89"/>
      <c r="EV51" s="89"/>
      <c r="EW51" s="89"/>
      <c r="EX51" s="89"/>
      <c r="EY51" s="89"/>
      <c r="EZ51" s="89"/>
      <c r="FA51" s="89"/>
      <c r="FB51" s="90"/>
      <c r="FC51" s="89"/>
      <c r="FD51" s="89"/>
      <c r="FE51" s="89"/>
      <c r="FF51" s="89"/>
      <c r="FG51" s="89"/>
      <c r="FH51" s="89"/>
      <c r="FI51" s="89"/>
      <c r="FJ51" s="89"/>
      <c r="FK51" s="89"/>
      <c r="FL51" s="89"/>
      <c r="FM51" s="89"/>
      <c r="FN51" s="89"/>
      <c r="FO51" s="89"/>
      <c r="FP51" s="89"/>
      <c r="FQ51" s="89"/>
      <c r="FR51" s="90"/>
      <c r="FS51" s="89"/>
      <c r="FT51" s="89"/>
      <c r="FU51" s="89"/>
      <c r="FV51" s="89"/>
      <c r="FW51" s="89"/>
      <c r="FX51" s="89"/>
      <c r="FY51" s="89"/>
      <c r="FZ51" s="89"/>
      <c r="GA51" s="89"/>
      <c r="GB51" s="89"/>
      <c r="GC51" s="89"/>
      <c r="GD51" s="89"/>
      <c r="GE51" s="89"/>
      <c r="GF51" s="89"/>
      <c r="GG51" s="89"/>
      <c r="GH51" s="90"/>
      <c r="GI51" s="89"/>
      <c r="GJ51" s="89"/>
      <c r="GK51" s="89"/>
      <c r="GL51" s="89"/>
      <c r="GM51" s="89"/>
      <c r="GN51" s="89"/>
      <c r="GO51" s="89"/>
      <c r="GP51" s="89"/>
      <c r="GQ51" s="89"/>
      <c r="GR51" s="89"/>
      <c r="GS51" s="89"/>
      <c r="GT51" s="89"/>
      <c r="GU51" s="89"/>
      <c r="GV51" s="89"/>
      <c r="GW51" s="89"/>
      <c r="GX51" s="90"/>
      <c r="GY51" s="89"/>
      <c r="GZ51" s="89"/>
      <c r="HA51" s="89"/>
      <c r="HB51" s="89"/>
      <c r="HC51" s="89"/>
      <c r="HD51" s="89"/>
      <c r="HE51" s="89"/>
      <c r="HF51" s="89"/>
      <c r="HG51" s="89"/>
      <c r="HH51" s="89"/>
      <c r="HI51" s="89"/>
      <c r="HJ51" s="89"/>
      <c r="HK51" s="89"/>
      <c r="HL51" s="89"/>
      <c r="HM51" s="89"/>
    </row>
    <row r="52" spans="1:227" ht="12.75">
      <c r="A52" s="182" t="s">
        <v>66</v>
      </c>
      <c r="B52" s="163"/>
      <c r="C52" s="141">
        <v>31</v>
      </c>
      <c r="D52" s="163">
        <v>31</v>
      </c>
      <c r="E52" s="127">
        <v>31</v>
      </c>
      <c r="F52" s="127">
        <v>31</v>
      </c>
      <c r="G52" s="127">
        <v>31</v>
      </c>
      <c r="H52" s="127">
        <v>31</v>
      </c>
      <c r="I52" s="127">
        <v>31</v>
      </c>
      <c r="J52" s="127">
        <v>31</v>
      </c>
      <c r="K52" s="127">
        <v>31</v>
      </c>
      <c r="L52" s="127">
        <v>31</v>
      </c>
      <c r="M52" s="127">
        <v>31</v>
      </c>
      <c r="N52" s="127"/>
      <c r="O52" s="141"/>
      <c r="P52" s="72"/>
      <c r="Q52" s="89"/>
      <c r="R52" s="89"/>
      <c r="S52" s="89"/>
      <c r="U52" s="89"/>
      <c r="V52" s="89"/>
      <c r="W52" s="89"/>
      <c r="X52" s="89"/>
      <c r="Y52" s="89"/>
      <c r="Z52" s="89"/>
      <c r="AA52" s="89"/>
      <c r="AB52" s="89"/>
      <c r="AC52" s="89"/>
      <c r="AD52" s="89"/>
      <c r="AE52" s="89"/>
      <c r="AF52" s="89"/>
      <c r="AG52" s="89"/>
      <c r="AH52" s="89"/>
      <c r="AI52" s="89"/>
      <c r="AJ52" s="90"/>
      <c r="AK52" s="89"/>
      <c r="AL52" s="89"/>
      <c r="AM52" s="89"/>
      <c r="AN52" s="89"/>
      <c r="AO52" s="89"/>
      <c r="AP52" s="89"/>
      <c r="AQ52" s="89"/>
      <c r="AR52" s="89"/>
      <c r="AS52" s="89"/>
      <c r="AT52" s="89"/>
      <c r="AU52" s="89"/>
      <c r="AV52" s="89"/>
      <c r="AW52" s="89"/>
      <c r="AX52" s="89"/>
      <c r="AY52" s="89"/>
      <c r="AZ52" s="90"/>
      <c r="BA52" s="89"/>
      <c r="BB52" s="89"/>
      <c r="BC52" s="89"/>
      <c r="BD52" s="89"/>
      <c r="BE52" s="89"/>
      <c r="BF52" s="89"/>
      <c r="BG52" s="89"/>
      <c r="BH52" s="89"/>
      <c r="BI52" s="89"/>
      <c r="BJ52" s="89"/>
      <c r="BK52" s="89"/>
      <c r="BL52" s="89"/>
      <c r="BM52" s="89"/>
      <c r="BN52" s="89"/>
      <c r="BO52" s="89"/>
      <c r="BP52" s="90"/>
      <c r="BQ52" s="89"/>
      <c r="BR52" s="89"/>
      <c r="BS52" s="89"/>
      <c r="BT52" s="89"/>
      <c r="BU52" s="89"/>
      <c r="BV52" s="89"/>
      <c r="BW52" s="89"/>
      <c r="BX52" s="89"/>
      <c r="BY52" s="89"/>
      <c r="BZ52" s="89"/>
      <c r="CA52" s="89"/>
      <c r="CB52" s="89"/>
      <c r="CC52" s="89"/>
      <c r="CD52" s="89"/>
      <c r="CE52" s="89"/>
      <c r="CF52" s="90"/>
      <c r="CG52" s="89"/>
      <c r="CH52" s="89"/>
      <c r="CI52" s="89"/>
      <c r="CJ52" s="89"/>
      <c r="CK52" s="89"/>
      <c r="CL52" s="89"/>
      <c r="CM52" s="89"/>
      <c r="CN52" s="89"/>
      <c r="CO52" s="89"/>
      <c r="CP52" s="89"/>
      <c r="CQ52" s="89"/>
      <c r="CR52" s="89"/>
      <c r="CS52" s="89"/>
      <c r="CT52" s="89"/>
      <c r="CU52" s="89"/>
      <c r="CV52" s="90"/>
      <c r="CW52" s="89"/>
      <c r="CX52" s="89"/>
      <c r="CY52" s="89"/>
      <c r="CZ52" s="89"/>
      <c r="DA52" s="89"/>
      <c r="DB52" s="89"/>
      <c r="DC52" s="89"/>
      <c r="DD52" s="89"/>
      <c r="DE52" s="89"/>
      <c r="DF52" s="89"/>
      <c r="DG52" s="89"/>
      <c r="DH52" s="89"/>
      <c r="DI52" s="89"/>
      <c r="DJ52" s="89"/>
      <c r="DK52" s="89"/>
      <c r="DL52" s="90"/>
      <c r="DM52" s="89"/>
      <c r="DN52" s="89"/>
      <c r="DO52" s="89"/>
      <c r="DP52" s="89"/>
      <c r="DQ52" s="89"/>
      <c r="DR52" s="89"/>
      <c r="DS52" s="89"/>
      <c r="DT52" s="89"/>
      <c r="DU52" s="89"/>
      <c r="DV52" s="89"/>
      <c r="DW52" s="89"/>
      <c r="DX52" s="89"/>
      <c r="DY52" s="89"/>
      <c r="DZ52" s="89"/>
      <c r="EA52" s="89"/>
      <c r="EB52" s="90"/>
      <c r="EC52" s="89"/>
      <c r="ED52" s="89"/>
      <c r="EE52" s="89"/>
      <c r="EF52" s="89"/>
      <c r="EG52" s="89"/>
      <c r="EH52" s="89"/>
      <c r="EI52" s="89"/>
      <c r="EJ52" s="89"/>
      <c r="EK52" s="89"/>
      <c r="EL52" s="89"/>
      <c r="EM52" s="89"/>
      <c r="EN52" s="89"/>
      <c r="EO52" s="89"/>
      <c r="EP52" s="89"/>
      <c r="EQ52" s="89"/>
      <c r="ER52" s="90"/>
      <c r="ES52" s="89"/>
      <c r="ET52" s="89"/>
      <c r="EU52" s="89"/>
      <c r="EV52" s="89"/>
      <c r="EW52" s="89"/>
      <c r="EX52" s="89"/>
      <c r="EY52" s="89"/>
      <c r="EZ52" s="89"/>
      <c r="FA52" s="89"/>
      <c r="FB52" s="89"/>
      <c r="FC52" s="89"/>
      <c r="FD52" s="89"/>
      <c r="FE52" s="89"/>
      <c r="FF52" s="89"/>
      <c r="FG52" s="89"/>
      <c r="FH52" s="90"/>
      <c r="FI52" s="89"/>
      <c r="FJ52" s="89"/>
      <c r="FK52" s="89"/>
      <c r="FL52" s="89"/>
      <c r="FM52" s="89"/>
      <c r="FN52" s="89"/>
      <c r="FO52" s="89"/>
      <c r="FP52" s="89"/>
      <c r="FQ52" s="89"/>
      <c r="FR52" s="89"/>
      <c r="FS52" s="89"/>
      <c r="FT52" s="89"/>
      <c r="FU52" s="89"/>
      <c r="FV52" s="89"/>
      <c r="FW52" s="89"/>
      <c r="FX52" s="90"/>
      <c r="FY52" s="89"/>
      <c r="FZ52" s="89"/>
      <c r="GA52" s="89"/>
      <c r="GB52" s="89"/>
      <c r="GC52" s="89"/>
      <c r="GD52" s="89"/>
      <c r="GE52" s="89"/>
      <c r="GF52" s="89"/>
      <c r="GG52" s="89"/>
      <c r="GH52" s="89"/>
      <c r="GI52" s="89"/>
      <c r="GJ52" s="89"/>
      <c r="GK52" s="89"/>
      <c r="GL52" s="89"/>
      <c r="GM52" s="89"/>
      <c r="GN52" s="90"/>
      <c r="GO52" s="89"/>
      <c r="GP52" s="89"/>
      <c r="GQ52" s="89"/>
      <c r="GR52" s="89"/>
      <c r="GS52" s="89"/>
      <c r="GT52" s="89"/>
      <c r="GU52" s="89"/>
      <c r="GV52" s="89"/>
      <c r="GW52" s="89"/>
      <c r="GX52" s="89"/>
      <c r="GY52" s="89"/>
      <c r="GZ52" s="89"/>
      <c r="HA52" s="89"/>
      <c r="HB52" s="89"/>
      <c r="HC52" s="89"/>
      <c r="HD52" s="90"/>
      <c r="HE52" s="89"/>
      <c r="HF52" s="89"/>
      <c r="HG52" s="89"/>
      <c r="HH52" s="89"/>
      <c r="HI52" s="89"/>
      <c r="HJ52" s="89"/>
      <c r="HK52" s="89"/>
      <c r="HL52" s="89"/>
      <c r="HM52" s="89"/>
      <c r="HN52" s="89"/>
      <c r="HO52" s="89"/>
      <c r="HP52" s="89"/>
      <c r="HQ52" s="89"/>
      <c r="HR52" s="89"/>
      <c r="HS52" s="89"/>
    </row>
    <row r="53" spans="1:227" ht="12.75">
      <c r="A53" s="182" t="s">
        <v>69</v>
      </c>
      <c r="B53" s="163"/>
      <c r="C53" s="141">
        <v>39</v>
      </c>
      <c r="D53" s="163">
        <v>39</v>
      </c>
      <c r="E53" s="127">
        <v>39</v>
      </c>
      <c r="F53" s="127">
        <v>39</v>
      </c>
      <c r="G53" s="127">
        <v>39</v>
      </c>
      <c r="H53" s="127">
        <v>39</v>
      </c>
      <c r="I53" s="127">
        <v>39</v>
      </c>
      <c r="J53" s="127">
        <v>39</v>
      </c>
      <c r="K53" s="127">
        <v>39</v>
      </c>
      <c r="L53" s="127">
        <v>39</v>
      </c>
      <c r="M53" s="127">
        <v>39</v>
      </c>
      <c r="N53" s="127"/>
      <c r="O53" s="141"/>
      <c r="P53" s="72"/>
      <c r="Q53" s="89"/>
      <c r="R53" s="89"/>
      <c r="S53" s="89"/>
      <c r="U53" s="89"/>
      <c r="V53" s="89"/>
      <c r="W53" s="89"/>
      <c r="X53" s="89"/>
      <c r="Y53" s="89"/>
      <c r="Z53" s="89"/>
      <c r="AA53" s="89"/>
      <c r="AB53" s="89"/>
      <c r="AC53" s="89"/>
      <c r="AD53" s="89"/>
      <c r="AE53" s="89"/>
      <c r="AF53" s="89"/>
      <c r="AG53" s="89"/>
      <c r="AH53" s="89"/>
      <c r="AI53" s="89"/>
      <c r="AJ53" s="90"/>
      <c r="AK53" s="89"/>
      <c r="AL53" s="89"/>
      <c r="AM53" s="89"/>
      <c r="AN53" s="89"/>
      <c r="AO53" s="89"/>
      <c r="AP53" s="89"/>
      <c r="AQ53" s="89"/>
      <c r="AR53" s="89"/>
      <c r="AS53" s="89"/>
      <c r="AT53" s="89"/>
      <c r="AU53" s="89"/>
      <c r="AV53" s="89"/>
      <c r="AW53" s="89"/>
      <c r="AX53" s="89"/>
      <c r="AY53" s="89"/>
      <c r="AZ53" s="90"/>
      <c r="BA53" s="89"/>
      <c r="BB53" s="89"/>
      <c r="BC53" s="89"/>
      <c r="BD53" s="89"/>
      <c r="BE53" s="89"/>
      <c r="BF53" s="89"/>
      <c r="BG53" s="89"/>
      <c r="BH53" s="89"/>
      <c r="BI53" s="89"/>
      <c r="BJ53" s="89"/>
      <c r="BK53" s="89"/>
      <c r="BL53" s="89"/>
      <c r="BM53" s="89"/>
      <c r="BN53" s="89"/>
      <c r="BO53" s="89"/>
      <c r="BP53" s="90"/>
      <c r="BQ53" s="89"/>
      <c r="BR53" s="89"/>
      <c r="BS53" s="89"/>
      <c r="BT53" s="89"/>
      <c r="BU53" s="89"/>
      <c r="BV53" s="89"/>
      <c r="BW53" s="89"/>
      <c r="BX53" s="89"/>
      <c r="BY53" s="89"/>
      <c r="BZ53" s="89"/>
      <c r="CA53" s="89"/>
      <c r="CB53" s="89"/>
      <c r="CC53" s="89"/>
      <c r="CD53" s="89"/>
      <c r="CE53" s="89"/>
      <c r="CF53" s="90"/>
      <c r="CG53" s="89"/>
      <c r="CH53" s="89"/>
      <c r="CI53" s="89"/>
      <c r="CJ53" s="89"/>
      <c r="CK53" s="89"/>
      <c r="CL53" s="89"/>
      <c r="CM53" s="89"/>
      <c r="CN53" s="89"/>
      <c r="CO53" s="89"/>
      <c r="CP53" s="89"/>
      <c r="CQ53" s="89"/>
      <c r="CR53" s="89"/>
      <c r="CS53" s="89"/>
      <c r="CT53" s="89"/>
      <c r="CU53" s="89"/>
      <c r="CV53" s="90"/>
      <c r="CW53" s="89"/>
      <c r="CX53" s="89"/>
      <c r="CY53" s="89"/>
      <c r="CZ53" s="89"/>
      <c r="DA53" s="89"/>
      <c r="DB53" s="89"/>
      <c r="DC53" s="89"/>
      <c r="DD53" s="89"/>
      <c r="DE53" s="89"/>
      <c r="DF53" s="89"/>
      <c r="DG53" s="89"/>
      <c r="DH53" s="89"/>
      <c r="DI53" s="89"/>
      <c r="DJ53" s="89"/>
      <c r="DK53" s="89"/>
      <c r="DL53" s="90"/>
      <c r="DM53" s="89"/>
      <c r="DN53" s="89"/>
      <c r="DO53" s="89"/>
      <c r="DP53" s="89"/>
      <c r="DQ53" s="89"/>
      <c r="DR53" s="89"/>
      <c r="DS53" s="89"/>
      <c r="DT53" s="89"/>
      <c r="DU53" s="89"/>
      <c r="DV53" s="89"/>
      <c r="DW53" s="89"/>
      <c r="DX53" s="89"/>
      <c r="DY53" s="89"/>
      <c r="DZ53" s="89"/>
      <c r="EA53" s="89"/>
      <c r="EB53" s="90"/>
      <c r="EC53" s="89"/>
      <c r="ED53" s="89"/>
      <c r="EE53" s="89"/>
      <c r="EF53" s="89"/>
      <c r="EG53" s="89"/>
      <c r="EH53" s="89"/>
      <c r="EI53" s="89"/>
      <c r="EJ53" s="89"/>
      <c r="EK53" s="89"/>
      <c r="EL53" s="89"/>
      <c r="EM53" s="89"/>
      <c r="EN53" s="89"/>
      <c r="EO53" s="89"/>
      <c r="EP53" s="89"/>
      <c r="EQ53" s="89"/>
      <c r="ER53" s="90"/>
      <c r="ES53" s="89"/>
      <c r="ET53" s="89"/>
      <c r="EU53" s="89"/>
      <c r="EV53" s="89"/>
      <c r="EW53" s="89"/>
      <c r="EX53" s="89"/>
      <c r="EY53" s="89"/>
      <c r="EZ53" s="89"/>
      <c r="FA53" s="89"/>
      <c r="FB53" s="89"/>
      <c r="FC53" s="89"/>
      <c r="FD53" s="89"/>
      <c r="FE53" s="89"/>
      <c r="FF53" s="89"/>
      <c r="FG53" s="89"/>
      <c r="FH53" s="90"/>
      <c r="FI53" s="89"/>
      <c r="FJ53" s="89"/>
      <c r="FK53" s="89"/>
      <c r="FL53" s="89"/>
      <c r="FM53" s="89"/>
      <c r="FN53" s="89"/>
      <c r="FO53" s="89"/>
      <c r="FP53" s="89"/>
      <c r="FQ53" s="89"/>
      <c r="FR53" s="89"/>
      <c r="FS53" s="89"/>
      <c r="FT53" s="89"/>
      <c r="FU53" s="89"/>
      <c r="FV53" s="89"/>
      <c r="FW53" s="89"/>
      <c r="FX53" s="90"/>
      <c r="FY53" s="89"/>
      <c r="FZ53" s="89"/>
      <c r="GA53" s="89"/>
      <c r="GB53" s="89"/>
      <c r="GC53" s="89"/>
      <c r="GD53" s="89"/>
      <c r="GE53" s="89"/>
      <c r="GF53" s="89"/>
      <c r="GG53" s="89"/>
      <c r="GH53" s="89"/>
      <c r="GI53" s="89"/>
      <c r="GJ53" s="89"/>
      <c r="GK53" s="89"/>
      <c r="GL53" s="89"/>
      <c r="GM53" s="89"/>
      <c r="GN53" s="90"/>
      <c r="GO53" s="89"/>
      <c r="GP53" s="89"/>
      <c r="GQ53" s="89"/>
      <c r="GR53" s="89"/>
      <c r="GS53" s="89"/>
      <c r="GT53" s="89"/>
      <c r="GU53" s="89"/>
      <c r="GV53" s="89"/>
      <c r="GW53" s="89"/>
      <c r="GX53" s="89"/>
      <c r="GY53" s="89"/>
      <c r="GZ53" s="89"/>
      <c r="HA53" s="89"/>
      <c r="HB53" s="89"/>
      <c r="HC53" s="89"/>
      <c r="HD53" s="90"/>
      <c r="HE53" s="89"/>
      <c r="HF53" s="89"/>
      <c r="HG53" s="89"/>
      <c r="HH53" s="89"/>
      <c r="HI53" s="89"/>
      <c r="HJ53" s="89"/>
      <c r="HK53" s="89"/>
      <c r="HL53" s="89"/>
      <c r="HM53" s="89"/>
      <c r="HN53" s="89"/>
      <c r="HO53" s="89"/>
      <c r="HP53" s="89"/>
      <c r="HQ53" s="89"/>
      <c r="HR53" s="89"/>
      <c r="HS53" s="89"/>
    </row>
    <row r="54" spans="1:227" ht="12.75">
      <c r="A54" s="182" t="s">
        <v>70</v>
      </c>
      <c r="B54" s="163"/>
      <c r="C54" s="141">
        <v>13</v>
      </c>
      <c r="D54" s="163">
        <v>13</v>
      </c>
      <c r="E54" s="127">
        <v>13</v>
      </c>
      <c r="F54" s="127">
        <v>13</v>
      </c>
      <c r="G54" s="127">
        <v>13</v>
      </c>
      <c r="H54" s="127">
        <v>13</v>
      </c>
      <c r="I54" s="127">
        <v>13</v>
      </c>
      <c r="J54" s="127">
        <v>13</v>
      </c>
      <c r="K54" s="127">
        <v>13</v>
      </c>
      <c r="L54" s="127">
        <v>13</v>
      </c>
      <c r="M54" s="127">
        <v>13</v>
      </c>
      <c r="N54" s="127"/>
      <c r="O54" s="141"/>
      <c r="P54" s="72"/>
      <c r="Q54" s="89"/>
      <c r="R54" s="89"/>
      <c r="S54" s="89"/>
      <c r="U54" s="89"/>
      <c r="V54" s="89"/>
      <c r="W54" s="89"/>
      <c r="X54" s="89"/>
      <c r="Y54" s="89"/>
      <c r="Z54" s="89"/>
      <c r="AA54" s="89"/>
      <c r="AB54" s="89"/>
      <c r="AC54" s="89"/>
      <c r="AD54" s="89"/>
      <c r="AE54" s="89"/>
      <c r="AF54" s="89"/>
      <c r="AG54" s="89"/>
      <c r="AH54" s="89"/>
      <c r="AI54" s="89"/>
      <c r="AJ54" s="90"/>
      <c r="AK54" s="89"/>
      <c r="AL54" s="89"/>
      <c r="AM54" s="89"/>
      <c r="AN54" s="89"/>
      <c r="AO54" s="89"/>
      <c r="AP54" s="89"/>
      <c r="AQ54" s="89"/>
      <c r="AR54" s="89"/>
      <c r="AS54" s="89"/>
      <c r="AT54" s="89"/>
      <c r="AU54" s="89"/>
      <c r="AV54" s="89"/>
      <c r="AW54" s="89"/>
      <c r="AX54" s="89"/>
      <c r="AY54" s="89"/>
      <c r="AZ54" s="90"/>
      <c r="BA54" s="89"/>
      <c r="BB54" s="89"/>
      <c r="BC54" s="89"/>
      <c r="BD54" s="89"/>
      <c r="BE54" s="89"/>
      <c r="BF54" s="89"/>
      <c r="BG54" s="89"/>
      <c r="BH54" s="89"/>
      <c r="BI54" s="89"/>
      <c r="BJ54" s="89"/>
      <c r="BK54" s="89"/>
      <c r="BL54" s="89"/>
      <c r="BM54" s="89"/>
      <c r="BN54" s="89"/>
      <c r="BO54" s="89"/>
      <c r="BP54" s="90"/>
      <c r="BQ54" s="89"/>
      <c r="BR54" s="89"/>
      <c r="BS54" s="89"/>
      <c r="BT54" s="89"/>
      <c r="BU54" s="89"/>
      <c r="BV54" s="89"/>
      <c r="BW54" s="89"/>
      <c r="BX54" s="89"/>
      <c r="BY54" s="89"/>
      <c r="BZ54" s="89"/>
      <c r="CA54" s="89"/>
      <c r="CB54" s="89"/>
      <c r="CC54" s="89"/>
      <c r="CD54" s="89"/>
      <c r="CE54" s="89"/>
      <c r="CF54" s="90"/>
      <c r="CG54" s="89"/>
      <c r="CH54" s="89"/>
      <c r="CI54" s="89"/>
      <c r="CJ54" s="89"/>
      <c r="CK54" s="89"/>
      <c r="CL54" s="89"/>
      <c r="CM54" s="89"/>
      <c r="CN54" s="89"/>
      <c r="CO54" s="89"/>
      <c r="CP54" s="89"/>
      <c r="CQ54" s="89"/>
      <c r="CR54" s="89"/>
      <c r="CS54" s="89"/>
      <c r="CT54" s="89"/>
      <c r="CU54" s="89"/>
      <c r="CV54" s="90"/>
      <c r="CW54" s="89"/>
      <c r="CX54" s="89"/>
      <c r="CY54" s="89"/>
      <c r="CZ54" s="89"/>
      <c r="DA54" s="89"/>
      <c r="DB54" s="89"/>
      <c r="DC54" s="89"/>
      <c r="DD54" s="89"/>
      <c r="DE54" s="89"/>
      <c r="DF54" s="89"/>
      <c r="DG54" s="89"/>
      <c r="DH54" s="89"/>
      <c r="DI54" s="89"/>
      <c r="DJ54" s="89"/>
      <c r="DK54" s="89"/>
      <c r="DL54" s="90"/>
      <c r="DM54" s="89"/>
      <c r="DN54" s="89"/>
      <c r="DO54" s="89"/>
      <c r="DP54" s="89"/>
      <c r="DQ54" s="89"/>
      <c r="DR54" s="89"/>
      <c r="DS54" s="89"/>
      <c r="DT54" s="89"/>
      <c r="DU54" s="89"/>
      <c r="DV54" s="89"/>
      <c r="DW54" s="89"/>
      <c r="DX54" s="89"/>
      <c r="DY54" s="89"/>
      <c r="DZ54" s="89"/>
      <c r="EA54" s="89"/>
      <c r="EB54" s="90"/>
      <c r="EC54" s="89"/>
      <c r="ED54" s="89"/>
      <c r="EE54" s="89"/>
      <c r="EF54" s="89"/>
      <c r="EG54" s="89"/>
      <c r="EH54" s="89"/>
      <c r="EI54" s="89"/>
      <c r="EJ54" s="89"/>
      <c r="EK54" s="89"/>
      <c r="EL54" s="89"/>
      <c r="EM54" s="89"/>
      <c r="EN54" s="89"/>
      <c r="EO54" s="89"/>
      <c r="EP54" s="89"/>
      <c r="EQ54" s="89"/>
      <c r="ER54" s="90"/>
      <c r="ES54" s="89"/>
      <c r="ET54" s="89"/>
      <c r="EU54" s="89"/>
      <c r="EV54" s="89"/>
      <c r="EW54" s="89"/>
      <c r="EX54" s="89"/>
      <c r="EY54" s="89"/>
      <c r="EZ54" s="89"/>
      <c r="FA54" s="89"/>
      <c r="FB54" s="89"/>
      <c r="FC54" s="89"/>
      <c r="FD54" s="89"/>
      <c r="FE54" s="89"/>
      <c r="FF54" s="89"/>
      <c r="FG54" s="89"/>
      <c r="FH54" s="90"/>
      <c r="FI54" s="89"/>
      <c r="FJ54" s="89"/>
      <c r="FK54" s="89"/>
      <c r="FL54" s="89"/>
      <c r="FM54" s="89"/>
      <c r="FN54" s="89"/>
      <c r="FO54" s="89"/>
      <c r="FP54" s="89"/>
      <c r="FQ54" s="89"/>
      <c r="FR54" s="89"/>
      <c r="FS54" s="89"/>
      <c r="FT54" s="89"/>
      <c r="FU54" s="89"/>
      <c r="FV54" s="89"/>
      <c r="FW54" s="89"/>
      <c r="FX54" s="90"/>
      <c r="FY54" s="89"/>
      <c r="FZ54" s="89"/>
      <c r="GA54" s="89"/>
      <c r="GB54" s="89"/>
      <c r="GC54" s="89"/>
      <c r="GD54" s="89"/>
      <c r="GE54" s="89"/>
      <c r="GF54" s="89"/>
      <c r="GG54" s="89"/>
      <c r="GH54" s="89"/>
      <c r="GI54" s="89"/>
      <c r="GJ54" s="89"/>
      <c r="GK54" s="89"/>
      <c r="GL54" s="89"/>
      <c r="GM54" s="89"/>
      <c r="GN54" s="90"/>
      <c r="GO54" s="89"/>
      <c r="GP54" s="89"/>
      <c r="GQ54" s="89"/>
      <c r="GR54" s="89"/>
      <c r="GS54" s="89"/>
      <c r="GT54" s="89"/>
      <c r="GU54" s="89"/>
      <c r="GV54" s="89"/>
      <c r="GW54" s="89"/>
      <c r="GX54" s="89"/>
      <c r="GY54" s="89"/>
      <c r="GZ54" s="89"/>
      <c r="HA54" s="89"/>
      <c r="HB54" s="89"/>
      <c r="HC54" s="89"/>
      <c r="HD54" s="90"/>
      <c r="HE54" s="89"/>
      <c r="HF54" s="89"/>
      <c r="HG54" s="89"/>
      <c r="HH54" s="89"/>
      <c r="HI54" s="89"/>
      <c r="HJ54" s="89"/>
      <c r="HK54" s="89"/>
      <c r="HL54" s="89"/>
      <c r="HM54" s="89"/>
      <c r="HN54" s="89"/>
      <c r="HO54" s="89"/>
      <c r="HP54" s="89"/>
      <c r="HQ54" s="89"/>
      <c r="HR54" s="89"/>
      <c r="HS54" s="89"/>
    </row>
    <row r="55" spans="1:239" ht="13.5" thickBot="1">
      <c r="A55" s="220" t="s">
        <v>67</v>
      </c>
      <c r="B55" s="167"/>
      <c r="C55" s="184">
        <v>28</v>
      </c>
      <c r="D55" s="167">
        <v>28</v>
      </c>
      <c r="E55" s="135">
        <v>28</v>
      </c>
      <c r="F55" s="135">
        <v>28</v>
      </c>
      <c r="G55" s="135">
        <v>28</v>
      </c>
      <c r="H55" s="135">
        <v>28</v>
      </c>
      <c r="I55" s="135">
        <v>28</v>
      </c>
      <c r="J55" s="135">
        <v>28</v>
      </c>
      <c r="K55" s="135">
        <v>28</v>
      </c>
      <c r="L55" s="135">
        <v>28</v>
      </c>
      <c r="M55" s="135">
        <v>28</v>
      </c>
      <c r="N55" s="135"/>
      <c r="O55" s="184"/>
      <c r="P55" s="72"/>
      <c r="Q55" s="89"/>
      <c r="R55" s="89"/>
      <c r="S55" s="89"/>
      <c r="T55" s="89"/>
      <c r="U55" s="89"/>
      <c r="V55" s="89"/>
      <c r="W55" s="89"/>
      <c r="X55" s="89"/>
      <c r="Y55" s="89"/>
      <c r="Z55" s="89"/>
      <c r="AA55" s="89"/>
      <c r="AB55" s="89"/>
      <c r="AC55" s="89"/>
      <c r="AD55" s="89"/>
      <c r="AE55" s="89"/>
      <c r="AF55" s="92"/>
      <c r="AG55" s="89"/>
      <c r="AH55" s="89"/>
      <c r="AI55" s="89"/>
      <c r="AJ55" s="89"/>
      <c r="AK55" s="89"/>
      <c r="AL55" s="89"/>
      <c r="AM55" s="89"/>
      <c r="AN55" s="89"/>
      <c r="AO55" s="89"/>
      <c r="AP55" s="89"/>
      <c r="AQ55" s="89"/>
      <c r="AR55" s="89"/>
      <c r="AS55" s="89"/>
      <c r="AT55" s="89"/>
      <c r="AU55" s="89"/>
      <c r="AV55" s="90"/>
      <c r="AW55" s="89"/>
      <c r="AX55" s="89"/>
      <c r="AY55" s="89"/>
      <c r="AZ55" s="89"/>
      <c r="BA55" s="89"/>
      <c r="BB55" s="89"/>
      <c r="BC55" s="89"/>
      <c r="BD55" s="89"/>
      <c r="BE55" s="89"/>
      <c r="BF55" s="89"/>
      <c r="BG55" s="89"/>
      <c r="BH55" s="89"/>
      <c r="BI55" s="89"/>
      <c r="BJ55" s="89"/>
      <c r="BK55" s="89"/>
      <c r="BL55" s="90"/>
      <c r="BM55" s="89"/>
      <c r="BN55" s="89"/>
      <c r="BO55" s="89"/>
      <c r="BP55" s="89"/>
      <c r="BQ55" s="89"/>
      <c r="BR55" s="89"/>
      <c r="BS55" s="89"/>
      <c r="BT55" s="89"/>
      <c r="BU55" s="89"/>
      <c r="BV55" s="89"/>
      <c r="BW55" s="89"/>
      <c r="BX55" s="89"/>
      <c r="BY55" s="89"/>
      <c r="BZ55" s="89"/>
      <c r="CA55" s="89"/>
      <c r="CB55" s="90"/>
      <c r="CC55" s="89"/>
      <c r="CD55" s="89"/>
      <c r="CE55" s="89"/>
      <c r="CF55" s="89"/>
      <c r="CG55" s="89"/>
      <c r="CH55" s="89"/>
      <c r="CI55" s="89"/>
      <c r="CJ55" s="89"/>
      <c r="CK55" s="89"/>
      <c r="CL55" s="89"/>
      <c r="CM55" s="89"/>
      <c r="CN55" s="89"/>
      <c r="CO55" s="89"/>
      <c r="CP55" s="89"/>
      <c r="CQ55" s="89"/>
      <c r="CR55" s="90"/>
      <c r="CS55" s="89"/>
      <c r="CT55" s="89"/>
      <c r="CU55" s="89"/>
      <c r="CV55" s="89"/>
      <c r="CW55" s="89"/>
      <c r="CX55" s="89"/>
      <c r="CY55" s="89"/>
      <c r="CZ55" s="89"/>
      <c r="DA55" s="89"/>
      <c r="DB55" s="89"/>
      <c r="DC55" s="89"/>
      <c r="DD55" s="89"/>
      <c r="DE55" s="89"/>
      <c r="DF55" s="89"/>
      <c r="DG55" s="89"/>
      <c r="DH55" s="90"/>
      <c r="DI55" s="89"/>
      <c r="DJ55" s="89"/>
      <c r="DK55" s="89"/>
      <c r="DL55" s="89"/>
      <c r="DM55" s="89"/>
      <c r="DN55" s="89"/>
      <c r="DO55" s="89"/>
      <c r="DP55" s="89"/>
      <c r="DQ55" s="89"/>
      <c r="DR55" s="89"/>
      <c r="DS55" s="89"/>
      <c r="DT55" s="89"/>
      <c r="DU55" s="89"/>
      <c r="DV55" s="89"/>
      <c r="DW55" s="89"/>
      <c r="DX55" s="90"/>
      <c r="DY55" s="89"/>
      <c r="DZ55" s="89"/>
      <c r="EA55" s="89"/>
      <c r="EB55" s="89"/>
      <c r="EC55" s="89"/>
      <c r="ED55" s="89"/>
      <c r="EE55" s="89"/>
      <c r="EF55" s="89"/>
      <c r="EG55" s="89"/>
      <c r="EH55" s="89"/>
      <c r="EI55" s="89"/>
      <c r="EJ55" s="89"/>
      <c r="EK55" s="89"/>
      <c r="EL55" s="89"/>
      <c r="EM55" s="89"/>
      <c r="EN55" s="90"/>
      <c r="EO55" s="89"/>
      <c r="EP55" s="89"/>
      <c r="EQ55" s="89"/>
      <c r="ER55" s="89"/>
      <c r="ES55" s="89"/>
      <c r="ET55" s="89"/>
      <c r="EU55" s="89"/>
      <c r="EV55" s="89"/>
      <c r="EW55" s="89"/>
      <c r="EX55" s="89"/>
      <c r="EY55" s="89"/>
      <c r="EZ55" s="89"/>
      <c r="FA55" s="89"/>
      <c r="FB55" s="89"/>
      <c r="FC55" s="89"/>
      <c r="FD55" s="90"/>
      <c r="FE55" s="89"/>
      <c r="FF55" s="89"/>
      <c r="FG55" s="89"/>
      <c r="FH55" s="89"/>
      <c r="FI55" s="89"/>
      <c r="FJ55" s="89"/>
      <c r="FK55" s="89"/>
      <c r="FL55" s="89"/>
      <c r="FM55" s="89"/>
      <c r="FN55" s="89"/>
      <c r="FO55" s="89"/>
      <c r="FP55" s="89"/>
      <c r="FQ55" s="89"/>
      <c r="FR55" s="89"/>
      <c r="FS55" s="89"/>
      <c r="FT55" s="90"/>
      <c r="FU55" s="89"/>
      <c r="FV55" s="89"/>
      <c r="FW55" s="89"/>
      <c r="FX55" s="89"/>
      <c r="FY55" s="89"/>
      <c r="FZ55" s="89"/>
      <c r="GA55" s="89"/>
      <c r="GB55" s="89"/>
      <c r="GC55" s="89"/>
      <c r="GD55" s="89"/>
      <c r="GE55" s="89"/>
      <c r="GF55" s="89"/>
      <c r="GG55" s="89"/>
      <c r="GH55" s="89"/>
      <c r="GI55" s="89"/>
      <c r="GJ55" s="90"/>
      <c r="GK55" s="89"/>
      <c r="GL55" s="89"/>
      <c r="GM55" s="89"/>
      <c r="GN55" s="89"/>
      <c r="GO55" s="89"/>
      <c r="GP55" s="89"/>
      <c r="GQ55" s="89"/>
      <c r="GR55" s="89"/>
      <c r="GS55" s="89"/>
      <c r="GT55" s="89"/>
      <c r="GU55" s="89"/>
      <c r="GV55" s="89"/>
      <c r="GW55" s="89"/>
      <c r="GX55" s="89"/>
      <c r="GY55" s="89"/>
      <c r="GZ55" s="90"/>
      <c r="HA55" s="89"/>
      <c r="HB55" s="89"/>
      <c r="HC55" s="89"/>
      <c r="HD55" s="89"/>
      <c r="HE55" s="89"/>
      <c r="HF55" s="89"/>
      <c r="HG55" s="89"/>
      <c r="HH55" s="89"/>
      <c r="HI55" s="89"/>
      <c r="HJ55" s="89"/>
      <c r="HK55" s="89"/>
      <c r="HL55" s="89"/>
      <c r="HM55" s="89"/>
      <c r="HN55" s="89"/>
      <c r="HO55" s="89"/>
      <c r="HP55" s="90"/>
      <c r="HQ55" s="89"/>
      <c r="HR55" s="89"/>
      <c r="HS55" s="89"/>
      <c r="HT55" s="89"/>
      <c r="HU55" s="89"/>
      <c r="HV55" s="89"/>
      <c r="HW55" s="89"/>
      <c r="HX55" s="89"/>
      <c r="HY55" s="89"/>
      <c r="HZ55" s="89"/>
      <c r="IA55" s="89"/>
      <c r="IB55" s="89"/>
      <c r="IC55" s="89"/>
      <c r="ID55" s="89"/>
      <c r="IE55" s="89"/>
    </row>
    <row r="56" spans="1:239" ht="13.5" thickBot="1">
      <c r="A56" s="193" t="s">
        <v>36</v>
      </c>
      <c r="B56" s="91">
        <f aca="true" t="shared" si="18" ref="B56:J56">IF(SUM(B51:B55)=B49,,(SUM(B51:B55)-B49))</f>
        <v>-200</v>
      </c>
      <c r="C56" s="91">
        <f t="shared" si="18"/>
        <v>0</v>
      </c>
      <c r="D56" s="91">
        <f t="shared" si="18"/>
        <v>0</v>
      </c>
      <c r="E56" s="91">
        <f t="shared" si="18"/>
        <v>0</v>
      </c>
      <c r="F56" s="91">
        <f t="shared" si="18"/>
        <v>0</v>
      </c>
      <c r="G56" s="91">
        <f t="shared" si="18"/>
        <v>0</v>
      </c>
      <c r="H56" s="91">
        <f t="shared" si="18"/>
        <v>0</v>
      </c>
      <c r="I56" s="91">
        <f t="shared" si="18"/>
        <v>0</v>
      </c>
      <c r="J56" s="91">
        <f t="shared" si="18"/>
        <v>0</v>
      </c>
      <c r="K56" s="91">
        <f>IF(SUM(K51:K55)=K49,,(SUM(K51:K55)-K49))</f>
        <v>0</v>
      </c>
      <c r="L56" s="91">
        <f>IF(SUM(L51:L55)=L49,,(SUM(L51:L55)-L49))</f>
        <v>0</v>
      </c>
      <c r="M56" s="91">
        <f>IF(SUM(M51:M55)=M49,,(SUM(M51:M55)-M49))</f>
        <v>-13</v>
      </c>
      <c r="N56" s="91">
        <f>IF(SUM(N51:N55)=N49,,(SUM(N51:N55)-N49))</f>
        <v>0</v>
      </c>
      <c r="O56" s="91">
        <f>IF(SUM(O51:O55)=O49,,(SUM(O51:O55)-O49))</f>
        <v>0</v>
      </c>
      <c r="P56" s="72"/>
      <c r="Q56" s="89"/>
      <c r="R56" s="89"/>
      <c r="S56" s="89"/>
      <c r="T56" s="89"/>
      <c r="U56" s="89"/>
      <c r="V56" s="89"/>
      <c r="W56" s="89"/>
      <c r="X56" s="89"/>
      <c r="Y56" s="89"/>
      <c r="Z56" s="89"/>
      <c r="AA56" s="89"/>
      <c r="AB56" s="89"/>
      <c r="AC56" s="89"/>
      <c r="AD56" s="89"/>
      <c r="AE56" s="89"/>
      <c r="AF56" s="92"/>
      <c r="AG56" s="89"/>
      <c r="AH56" s="89"/>
      <c r="AI56" s="89"/>
      <c r="AJ56" s="89"/>
      <c r="AK56" s="89"/>
      <c r="AL56" s="89"/>
      <c r="AM56" s="89"/>
      <c r="AN56" s="89"/>
      <c r="AO56" s="89"/>
      <c r="AP56" s="89"/>
      <c r="AQ56" s="89"/>
      <c r="AR56" s="89"/>
      <c r="AS56" s="89"/>
      <c r="AT56" s="89"/>
      <c r="AU56" s="89"/>
      <c r="AV56" s="90"/>
      <c r="AW56" s="89"/>
      <c r="AX56" s="89"/>
      <c r="AY56" s="89"/>
      <c r="AZ56" s="89"/>
      <c r="BA56" s="89"/>
      <c r="BB56" s="89"/>
      <c r="BC56" s="89"/>
      <c r="BD56" s="89"/>
      <c r="BE56" s="89"/>
      <c r="BF56" s="89"/>
      <c r="BG56" s="89"/>
      <c r="BH56" s="89"/>
      <c r="BI56" s="89"/>
      <c r="BJ56" s="89"/>
      <c r="BK56" s="89"/>
      <c r="BL56" s="90"/>
      <c r="BM56" s="89"/>
      <c r="BN56" s="89"/>
      <c r="BO56" s="89"/>
      <c r="BP56" s="89"/>
      <c r="BQ56" s="89"/>
      <c r="BR56" s="89"/>
      <c r="BS56" s="89"/>
      <c r="BT56" s="89"/>
      <c r="BU56" s="89"/>
      <c r="BV56" s="89"/>
      <c r="BW56" s="89"/>
      <c r="BX56" s="89"/>
      <c r="BY56" s="89"/>
      <c r="BZ56" s="89"/>
      <c r="CA56" s="89"/>
      <c r="CB56" s="90"/>
      <c r="CC56" s="89"/>
      <c r="CD56" s="89"/>
      <c r="CE56" s="89"/>
      <c r="CF56" s="89"/>
      <c r="CG56" s="89"/>
      <c r="CH56" s="89"/>
      <c r="CI56" s="89"/>
      <c r="CJ56" s="89"/>
      <c r="CK56" s="89"/>
      <c r="CL56" s="89"/>
      <c r="CM56" s="89"/>
      <c r="CN56" s="89"/>
      <c r="CO56" s="89"/>
      <c r="CP56" s="89"/>
      <c r="CQ56" s="89"/>
      <c r="CR56" s="90"/>
      <c r="CS56" s="89"/>
      <c r="CT56" s="89"/>
      <c r="CU56" s="89"/>
      <c r="CV56" s="89"/>
      <c r="CW56" s="89"/>
      <c r="CX56" s="89"/>
      <c r="CY56" s="89"/>
      <c r="CZ56" s="89"/>
      <c r="DA56" s="89"/>
      <c r="DB56" s="89"/>
      <c r="DC56" s="89"/>
      <c r="DD56" s="89"/>
      <c r="DE56" s="89"/>
      <c r="DF56" s="89"/>
      <c r="DG56" s="89"/>
      <c r="DH56" s="90"/>
      <c r="DI56" s="89"/>
      <c r="DJ56" s="89"/>
      <c r="DK56" s="89"/>
      <c r="DL56" s="89"/>
      <c r="DM56" s="89"/>
      <c r="DN56" s="89"/>
      <c r="DO56" s="89"/>
      <c r="DP56" s="89"/>
      <c r="DQ56" s="89"/>
      <c r="DR56" s="89"/>
      <c r="DS56" s="89"/>
      <c r="DT56" s="89"/>
      <c r="DU56" s="89"/>
      <c r="DV56" s="89"/>
      <c r="DW56" s="89"/>
      <c r="DX56" s="90"/>
      <c r="DY56" s="89"/>
      <c r="DZ56" s="89"/>
      <c r="EA56" s="89"/>
      <c r="EB56" s="89"/>
      <c r="EC56" s="89"/>
      <c r="ED56" s="89"/>
      <c r="EE56" s="89"/>
      <c r="EF56" s="89"/>
      <c r="EG56" s="89"/>
      <c r="EH56" s="89"/>
      <c r="EI56" s="89"/>
      <c r="EJ56" s="89"/>
      <c r="EK56" s="89"/>
      <c r="EL56" s="89"/>
      <c r="EM56" s="89"/>
      <c r="EN56" s="90"/>
      <c r="EO56" s="89"/>
      <c r="EP56" s="89"/>
      <c r="EQ56" s="89"/>
      <c r="ER56" s="89"/>
      <c r="ES56" s="89"/>
      <c r="ET56" s="89"/>
      <c r="EU56" s="89"/>
      <c r="EV56" s="89"/>
      <c r="EW56" s="89"/>
      <c r="EX56" s="89"/>
      <c r="EY56" s="89"/>
      <c r="EZ56" s="89"/>
      <c r="FA56" s="89"/>
      <c r="FB56" s="89"/>
      <c r="FC56" s="89"/>
      <c r="FD56" s="90"/>
      <c r="FE56" s="89"/>
      <c r="FF56" s="89"/>
      <c r="FG56" s="89"/>
      <c r="FH56" s="89"/>
      <c r="FI56" s="89"/>
      <c r="FJ56" s="89"/>
      <c r="FK56" s="89"/>
      <c r="FL56" s="89"/>
      <c r="FM56" s="89"/>
      <c r="FN56" s="89"/>
      <c r="FO56" s="89"/>
      <c r="FP56" s="89"/>
      <c r="FQ56" s="89"/>
      <c r="FR56" s="89"/>
      <c r="FS56" s="89"/>
      <c r="FT56" s="90"/>
      <c r="FU56" s="89"/>
      <c r="FV56" s="89"/>
      <c r="FW56" s="89"/>
      <c r="FX56" s="89"/>
      <c r="FY56" s="89"/>
      <c r="FZ56" s="89"/>
      <c r="GA56" s="89"/>
      <c r="GB56" s="89"/>
      <c r="GC56" s="89"/>
      <c r="GD56" s="89"/>
      <c r="GE56" s="89"/>
      <c r="GF56" s="89"/>
      <c r="GG56" s="89"/>
      <c r="GH56" s="89"/>
      <c r="GI56" s="89"/>
      <c r="GJ56" s="90"/>
      <c r="GK56" s="89"/>
      <c r="GL56" s="89"/>
      <c r="GM56" s="89"/>
      <c r="GN56" s="89"/>
      <c r="GO56" s="89"/>
      <c r="GP56" s="89"/>
      <c r="GQ56" s="89"/>
      <c r="GR56" s="89"/>
      <c r="GS56" s="89"/>
      <c r="GT56" s="89"/>
      <c r="GU56" s="89"/>
      <c r="GV56" s="89"/>
      <c r="GW56" s="89"/>
      <c r="GX56" s="89"/>
      <c r="GY56" s="89"/>
      <c r="GZ56" s="90"/>
      <c r="HA56" s="89"/>
      <c r="HB56" s="89"/>
      <c r="HC56" s="89"/>
      <c r="HD56" s="89"/>
      <c r="HE56" s="89"/>
      <c r="HF56" s="89"/>
      <c r="HG56" s="89"/>
      <c r="HH56" s="89"/>
      <c r="HI56" s="89"/>
      <c r="HJ56" s="89"/>
      <c r="HK56" s="89"/>
      <c r="HL56" s="89"/>
      <c r="HM56" s="89"/>
      <c r="HN56" s="89"/>
      <c r="HO56" s="89"/>
      <c r="HP56" s="90"/>
      <c r="HQ56" s="89"/>
      <c r="HR56" s="89"/>
      <c r="HS56" s="89"/>
      <c r="HT56" s="89"/>
      <c r="HU56" s="89"/>
      <c r="HV56" s="89"/>
      <c r="HW56" s="89"/>
      <c r="HX56" s="89"/>
      <c r="HY56" s="89"/>
      <c r="HZ56" s="89"/>
      <c r="IA56" s="89"/>
      <c r="IB56" s="89"/>
      <c r="IC56" s="89"/>
      <c r="ID56" s="89"/>
      <c r="IE56" s="89"/>
    </row>
    <row r="57" spans="1:239" ht="12.75">
      <c r="A57" s="244" t="s">
        <v>51</v>
      </c>
      <c r="B57" s="246">
        <v>2007</v>
      </c>
      <c r="C57" s="247"/>
      <c r="D57" s="241">
        <v>2008</v>
      </c>
      <c r="E57" s="242"/>
      <c r="F57" s="242"/>
      <c r="G57" s="242"/>
      <c r="H57" s="242"/>
      <c r="I57" s="242"/>
      <c r="J57" s="242"/>
      <c r="K57" s="242"/>
      <c r="L57" s="242"/>
      <c r="M57" s="242"/>
      <c r="N57" s="242"/>
      <c r="O57" s="243"/>
      <c r="P57" s="72"/>
      <c r="Q57" s="89"/>
      <c r="R57" s="89"/>
      <c r="S57" s="89"/>
      <c r="T57" s="89"/>
      <c r="U57" s="89"/>
      <c r="V57" s="89"/>
      <c r="W57" s="89"/>
      <c r="X57" s="89"/>
      <c r="Y57" s="89"/>
      <c r="Z57" s="89"/>
      <c r="AA57" s="89"/>
      <c r="AB57" s="89"/>
      <c r="AC57" s="89"/>
      <c r="AD57" s="89"/>
      <c r="AE57" s="89"/>
      <c r="AF57" s="92"/>
      <c r="AG57" s="89"/>
      <c r="AH57" s="89"/>
      <c r="AI57" s="89"/>
      <c r="AJ57" s="89"/>
      <c r="AK57" s="89"/>
      <c r="AL57" s="89"/>
      <c r="AM57" s="89"/>
      <c r="AN57" s="89"/>
      <c r="AO57" s="89"/>
      <c r="AP57" s="89"/>
      <c r="AQ57" s="89"/>
      <c r="AR57" s="89"/>
      <c r="AS57" s="89"/>
      <c r="AT57" s="89"/>
      <c r="AU57" s="89"/>
      <c r="AV57" s="90"/>
      <c r="AW57" s="89"/>
      <c r="AX57" s="89"/>
      <c r="AY57" s="89"/>
      <c r="AZ57" s="89"/>
      <c r="BA57" s="89"/>
      <c r="BB57" s="89"/>
      <c r="BC57" s="89"/>
      <c r="BD57" s="89"/>
      <c r="BE57" s="89"/>
      <c r="BF57" s="89"/>
      <c r="BG57" s="89"/>
      <c r="BH57" s="89"/>
      <c r="BI57" s="89"/>
      <c r="BJ57" s="89"/>
      <c r="BK57" s="89"/>
      <c r="BL57" s="90"/>
      <c r="BM57" s="89"/>
      <c r="BN57" s="89"/>
      <c r="BO57" s="89"/>
      <c r="BP57" s="89"/>
      <c r="BQ57" s="89"/>
      <c r="BR57" s="89"/>
      <c r="BS57" s="89"/>
      <c r="BT57" s="89"/>
      <c r="BU57" s="89"/>
      <c r="BV57" s="89"/>
      <c r="BW57" s="89"/>
      <c r="BX57" s="89"/>
      <c r="BY57" s="89"/>
      <c r="BZ57" s="89"/>
      <c r="CA57" s="89"/>
      <c r="CB57" s="90"/>
      <c r="CC57" s="89"/>
      <c r="CD57" s="89"/>
      <c r="CE57" s="89"/>
      <c r="CF57" s="89"/>
      <c r="CG57" s="89"/>
      <c r="CH57" s="89"/>
      <c r="CI57" s="89"/>
      <c r="CJ57" s="89"/>
      <c r="CK57" s="89"/>
      <c r="CL57" s="89"/>
      <c r="CM57" s="89"/>
      <c r="CN57" s="89"/>
      <c r="CO57" s="89"/>
      <c r="CP57" s="89"/>
      <c r="CQ57" s="89"/>
      <c r="CR57" s="90"/>
      <c r="CS57" s="89"/>
      <c r="CT57" s="89"/>
      <c r="CU57" s="89"/>
      <c r="CV57" s="89"/>
      <c r="CW57" s="89"/>
      <c r="CX57" s="89"/>
      <c r="CY57" s="89"/>
      <c r="CZ57" s="89"/>
      <c r="DA57" s="89"/>
      <c r="DB57" s="89"/>
      <c r="DC57" s="89"/>
      <c r="DD57" s="89"/>
      <c r="DE57" s="89"/>
      <c r="DF57" s="89"/>
      <c r="DG57" s="89"/>
      <c r="DH57" s="90"/>
      <c r="DI57" s="89"/>
      <c r="DJ57" s="89"/>
      <c r="DK57" s="89"/>
      <c r="DL57" s="89"/>
      <c r="DM57" s="89"/>
      <c r="DN57" s="89"/>
      <c r="DO57" s="89"/>
      <c r="DP57" s="89"/>
      <c r="DQ57" s="89"/>
      <c r="DR57" s="89"/>
      <c r="DS57" s="89"/>
      <c r="DT57" s="89"/>
      <c r="DU57" s="89"/>
      <c r="DV57" s="89"/>
      <c r="DW57" s="89"/>
      <c r="DX57" s="90"/>
      <c r="DY57" s="89"/>
      <c r="DZ57" s="89"/>
      <c r="EA57" s="89"/>
      <c r="EB57" s="89"/>
      <c r="EC57" s="89"/>
      <c r="ED57" s="89"/>
      <c r="EE57" s="89"/>
      <c r="EF57" s="89"/>
      <c r="EG57" s="89"/>
      <c r="EH57" s="89"/>
      <c r="EI57" s="89"/>
      <c r="EJ57" s="89"/>
      <c r="EK57" s="89"/>
      <c r="EL57" s="89"/>
      <c r="EM57" s="89"/>
      <c r="EN57" s="90"/>
      <c r="EO57" s="89"/>
      <c r="EP57" s="89"/>
      <c r="EQ57" s="89"/>
      <c r="ER57" s="89"/>
      <c r="ES57" s="89"/>
      <c r="ET57" s="89"/>
      <c r="EU57" s="89"/>
      <c r="EV57" s="89"/>
      <c r="EW57" s="89"/>
      <c r="EX57" s="89"/>
      <c r="EY57" s="89"/>
      <c r="EZ57" s="89"/>
      <c r="FA57" s="89"/>
      <c r="FB57" s="89"/>
      <c r="FC57" s="89"/>
      <c r="FD57" s="90"/>
      <c r="FE57" s="89"/>
      <c r="FF57" s="89"/>
      <c r="FG57" s="89"/>
      <c r="FH57" s="89"/>
      <c r="FI57" s="89"/>
      <c r="FJ57" s="89"/>
      <c r="FK57" s="89"/>
      <c r="FL57" s="89"/>
      <c r="FM57" s="89"/>
      <c r="FN57" s="89"/>
      <c r="FO57" s="89"/>
      <c r="FP57" s="89"/>
      <c r="FQ57" s="89"/>
      <c r="FR57" s="89"/>
      <c r="FS57" s="89"/>
      <c r="FT57" s="90"/>
      <c r="FU57" s="89"/>
      <c r="FV57" s="89"/>
      <c r="FW57" s="89"/>
      <c r="FX57" s="89"/>
      <c r="FY57" s="89"/>
      <c r="FZ57" s="89"/>
      <c r="GA57" s="89"/>
      <c r="GB57" s="89"/>
      <c r="GC57" s="89"/>
      <c r="GD57" s="89"/>
      <c r="GE57" s="89"/>
      <c r="GF57" s="89"/>
      <c r="GG57" s="89"/>
      <c r="GH57" s="89"/>
      <c r="GI57" s="89"/>
      <c r="GJ57" s="90"/>
      <c r="GK57" s="89"/>
      <c r="GL57" s="89"/>
      <c r="GM57" s="89"/>
      <c r="GN57" s="89"/>
      <c r="GO57" s="89"/>
      <c r="GP57" s="89"/>
      <c r="GQ57" s="89"/>
      <c r="GR57" s="89"/>
      <c r="GS57" s="89"/>
      <c r="GT57" s="89"/>
      <c r="GU57" s="89"/>
      <c r="GV57" s="89"/>
      <c r="GW57" s="89"/>
      <c r="GX57" s="89"/>
      <c r="GY57" s="89"/>
      <c r="GZ57" s="90"/>
      <c r="HA57" s="89"/>
      <c r="HB57" s="89"/>
      <c r="HC57" s="89"/>
      <c r="HD57" s="89"/>
      <c r="HE57" s="89"/>
      <c r="HF57" s="89"/>
      <c r="HG57" s="89"/>
      <c r="HH57" s="89"/>
      <c r="HI57" s="89"/>
      <c r="HJ57" s="89"/>
      <c r="HK57" s="89"/>
      <c r="HL57" s="89"/>
      <c r="HM57" s="89"/>
      <c r="HN57" s="89"/>
      <c r="HO57" s="89"/>
      <c r="HP57" s="90"/>
      <c r="HQ57" s="89"/>
      <c r="HR57" s="89"/>
      <c r="HS57" s="89"/>
      <c r="HT57" s="89"/>
      <c r="HU57" s="89"/>
      <c r="HV57" s="89"/>
      <c r="HW57" s="89"/>
      <c r="HX57" s="89"/>
      <c r="HY57" s="89"/>
      <c r="HZ57" s="89"/>
      <c r="IA57" s="89"/>
      <c r="IB57" s="89"/>
      <c r="IC57" s="89"/>
      <c r="ID57" s="89"/>
      <c r="IE57" s="89"/>
    </row>
    <row r="58" spans="1:239" ht="12.75">
      <c r="A58" s="245"/>
      <c r="B58" s="95" t="s">
        <v>12</v>
      </c>
      <c r="C58" s="161" t="s">
        <v>13</v>
      </c>
      <c r="D58" s="95" t="s">
        <v>14</v>
      </c>
      <c r="E58" s="156" t="s">
        <v>15</v>
      </c>
      <c r="F58" s="156" t="s">
        <v>16</v>
      </c>
      <c r="G58" s="156" t="s">
        <v>17</v>
      </c>
      <c r="H58" s="156" t="s">
        <v>2</v>
      </c>
      <c r="I58" s="156" t="s">
        <v>18</v>
      </c>
      <c r="J58" s="156" t="s">
        <v>19</v>
      </c>
      <c r="K58" s="156" t="s">
        <v>20</v>
      </c>
      <c r="L58" s="156" t="s">
        <v>21</v>
      </c>
      <c r="M58" s="156" t="s">
        <v>11</v>
      </c>
      <c r="N58" s="156" t="s">
        <v>12</v>
      </c>
      <c r="O58" s="161" t="s">
        <v>13</v>
      </c>
      <c r="P58" s="72"/>
      <c r="Q58" s="73"/>
      <c r="R58" s="73"/>
      <c r="S58" s="89"/>
      <c r="T58" s="89"/>
      <c r="U58" s="89"/>
      <c r="V58" s="89"/>
      <c r="W58" s="89"/>
      <c r="X58" s="89"/>
      <c r="Y58" s="89"/>
      <c r="Z58" s="89"/>
      <c r="AA58" s="89"/>
      <c r="AB58" s="89"/>
      <c r="AC58" s="89"/>
      <c r="AD58" s="89"/>
      <c r="AE58" s="89"/>
      <c r="AF58" s="92"/>
      <c r="AG58" s="89"/>
      <c r="AH58" s="89"/>
      <c r="AI58" s="89"/>
      <c r="AJ58" s="89"/>
      <c r="AK58" s="89"/>
      <c r="AL58" s="89"/>
      <c r="AM58" s="89"/>
      <c r="AN58" s="89"/>
      <c r="AO58" s="89"/>
      <c r="AP58" s="89"/>
      <c r="AQ58" s="89"/>
      <c r="AR58" s="89"/>
      <c r="AS58" s="89"/>
      <c r="AT58" s="89"/>
      <c r="AU58" s="89"/>
      <c r="AV58" s="90"/>
      <c r="AW58" s="89"/>
      <c r="AX58" s="89"/>
      <c r="AY58" s="89"/>
      <c r="AZ58" s="89"/>
      <c r="BA58" s="89"/>
      <c r="BB58" s="89"/>
      <c r="BC58" s="89"/>
      <c r="BD58" s="89"/>
      <c r="BE58" s="89"/>
      <c r="BF58" s="89"/>
      <c r="BG58" s="89"/>
      <c r="BH58" s="89"/>
      <c r="BI58" s="89"/>
      <c r="BJ58" s="89"/>
      <c r="BK58" s="89"/>
      <c r="BL58" s="90"/>
      <c r="BM58" s="89"/>
      <c r="BN58" s="89"/>
      <c r="BO58" s="89"/>
      <c r="BP58" s="89"/>
      <c r="BQ58" s="89"/>
      <c r="BR58" s="89"/>
      <c r="BS58" s="89"/>
      <c r="BT58" s="89"/>
      <c r="BU58" s="89"/>
      <c r="BV58" s="89"/>
      <c r="BW58" s="89"/>
      <c r="BX58" s="89"/>
      <c r="BY58" s="89"/>
      <c r="BZ58" s="89"/>
      <c r="CA58" s="89"/>
      <c r="CB58" s="90"/>
      <c r="CC58" s="89"/>
      <c r="CD58" s="89"/>
      <c r="CE58" s="89"/>
      <c r="CF58" s="89"/>
      <c r="CG58" s="89"/>
      <c r="CH58" s="89"/>
      <c r="CI58" s="89"/>
      <c r="CJ58" s="89"/>
      <c r="CK58" s="89"/>
      <c r="CL58" s="89"/>
      <c r="CM58" s="89"/>
      <c r="CN58" s="89"/>
      <c r="CO58" s="89"/>
      <c r="CP58" s="89"/>
      <c r="CQ58" s="89"/>
      <c r="CR58" s="90"/>
      <c r="CS58" s="89"/>
      <c r="CT58" s="89"/>
      <c r="CU58" s="89"/>
      <c r="CV58" s="89"/>
      <c r="CW58" s="89"/>
      <c r="CX58" s="89"/>
      <c r="CY58" s="89"/>
      <c r="CZ58" s="89"/>
      <c r="DA58" s="89"/>
      <c r="DB58" s="89"/>
      <c r="DC58" s="89"/>
      <c r="DD58" s="89"/>
      <c r="DE58" s="89"/>
      <c r="DF58" s="89"/>
      <c r="DG58" s="89"/>
      <c r="DH58" s="90"/>
      <c r="DI58" s="89"/>
      <c r="DJ58" s="89"/>
      <c r="DK58" s="89"/>
      <c r="DL58" s="89"/>
      <c r="DM58" s="89"/>
      <c r="DN58" s="89"/>
      <c r="DO58" s="89"/>
      <c r="DP58" s="89"/>
      <c r="DQ58" s="89"/>
      <c r="DR58" s="89"/>
      <c r="DS58" s="89"/>
      <c r="DT58" s="89"/>
      <c r="DU58" s="89"/>
      <c r="DV58" s="89"/>
      <c r="DW58" s="89"/>
      <c r="DX58" s="90"/>
      <c r="DY58" s="89"/>
      <c r="DZ58" s="89"/>
      <c r="EA58" s="89"/>
      <c r="EB58" s="89"/>
      <c r="EC58" s="89"/>
      <c r="ED58" s="89"/>
      <c r="EE58" s="89"/>
      <c r="EF58" s="89"/>
      <c r="EG58" s="89"/>
      <c r="EH58" s="89"/>
      <c r="EI58" s="89"/>
      <c r="EJ58" s="89"/>
      <c r="EK58" s="89"/>
      <c r="EL58" s="89"/>
      <c r="EM58" s="89"/>
      <c r="EN58" s="90"/>
      <c r="EO58" s="89"/>
      <c r="EP58" s="89"/>
      <c r="EQ58" s="89"/>
      <c r="ER58" s="89"/>
      <c r="ES58" s="89"/>
      <c r="ET58" s="89"/>
      <c r="EU58" s="89"/>
      <c r="EV58" s="89"/>
      <c r="EW58" s="89"/>
      <c r="EX58" s="89"/>
      <c r="EY58" s="89"/>
      <c r="EZ58" s="89"/>
      <c r="FA58" s="89"/>
      <c r="FB58" s="89"/>
      <c r="FC58" s="89"/>
      <c r="FD58" s="90"/>
      <c r="FE58" s="89"/>
      <c r="FF58" s="89"/>
      <c r="FG58" s="89"/>
      <c r="FH58" s="89"/>
      <c r="FI58" s="89"/>
      <c r="FJ58" s="89"/>
      <c r="FK58" s="89"/>
      <c r="FL58" s="89"/>
      <c r="FM58" s="89"/>
      <c r="FN58" s="89"/>
      <c r="FO58" s="89"/>
      <c r="FP58" s="89"/>
      <c r="FQ58" s="89"/>
      <c r="FR58" s="89"/>
      <c r="FS58" s="89"/>
      <c r="FT58" s="90"/>
      <c r="FU58" s="89"/>
      <c r="FV58" s="89"/>
      <c r="FW58" s="89"/>
      <c r="FX58" s="89"/>
      <c r="FY58" s="89"/>
      <c r="FZ58" s="89"/>
      <c r="GA58" s="89"/>
      <c r="GB58" s="89"/>
      <c r="GC58" s="89"/>
      <c r="GD58" s="89"/>
      <c r="GE58" s="89"/>
      <c r="GF58" s="89"/>
      <c r="GG58" s="89"/>
      <c r="GH58" s="89"/>
      <c r="GI58" s="89"/>
      <c r="GJ58" s="90"/>
      <c r="GK58" s="89"/>
      <c r="GL58" s="89"/>
      <c r="GM58" s="89"/>
      <c r="GN58" s="89"/>
      <c r="GO58" s="89"/>
      <c r="GP58" s="89"/>
      <c r="GQ58" s="89"/>
      <c r="GR58" s="89"/>
      <c r="GS58" s="89"/>
      <c r="GT58" s="89"/>
      <c r="GU58" s="89"/>
      <c r="GV58" s="89"/>
      <c r="GW58" s="89"/>
      <c r="GX58" s="89"/>
      <c r="GY58" s="89"/>
      <c r="GZ58" s="90"/>
      <c r="HA58" s="89"/>
      <c r="HB58" s="89"/>
      <c r="HC58" s="89"/>
      <c r="HD58" s="89"/>
      <c r="HE58" s="89"/>
      <c r="HF58" s="89"/>
      <c r="HG58" s="89"/>
      <c r="HH58" s="89"/>
      <c r="HI58" s="89"/>
      <c r="HJ58" s="89"/>
      <c r="HK58" s="89"/>
      <c r="HL58" s="89"/>
      <c r="HM58" s="89"/>
      <c r="HN58" s="89"/>
      <c r="HO58" s="89"/>
      <c r="HP58" s="90"/>
      <c r="HQ58" s="89"/>
      <c r="HR58" s="89"/>
      <c r="HS58" s="89"/>
      <c r="HT58" s="89"/>
      <c r="HU58" s="89"/>
      <c r="HV58" s="89"/>
      <c r="HW58" s="89"/>
      <c r="HX58" s="89"/>
      <c r="HY58" s="89"/>
      <c r="HZ58" s="89"/>
      <c r="IA58" s="89"/>
      <c r="IB58" s="89"/>
      <c r="IC58" s="89"/>
      <c r="ID58" s="89"/>
      <c r="IE58" s="89"/>
    </row>
    <row r="59" spans="1:18" ht="12.75">
      <c r="A59" s="181" t="s">
        <v>6</v>
      </c>
      <c r="B59" s="186"/>
      <c r="C59" s="146">
        <v>6</v>
      </c>
      <c r="D59" s="186">
        <v>6</v>
      </c>
      <c r="E59" s="145">
        <v>6</v>
      </c>
      <c r="F59" s="145">
        <v>6</v>
      </c>
      <c r="G59" s="145">
        <v>6</v>
      </c>
      <c r="H59" s="145">
        <v>6</v>
      </c>
      <c r="I59" s="145">
        <v>9</v>
      </c>
      <c r="J59" s="145">
        <v>9</v>
      </c>
      <c r="K59" s="145">
        <v>10</v>
      </c>
      <c r="L59" s="145">
        <v>11</v>
      </c>
      <c r="M59" s="145">
        <v>11</v>
      </c>
      <c r="N59" s="145"/>
      <c r="O59" s="146"/>
      <c r="P59" s="73"/>
      <c r="Q59" s="215"/>
      <c r="R59" s="72"/>
    </row>
    <row r="60" spans="1:18" ht="12.75">
      <c r="A60" s="182" t="s">
        <v>84</v>
      </c>
      <c r="B60" s="187"/>
      <c r="C60" s="148">
        <v>69</v>
      </c>
      <c r="D60" s="187">
        <v>69</v>
      </c>
      <c r="E60" s="147">
        <v>69</v>
      </c>
      <c r="F60" s="147">
        <v>69</v>
      </c>
      <c r="G60" s="147">
        <v>69</v>
      </c>
      <c r="H60" s="147">
        <v>69</v>
      </c>
      <c r="I60" s="147">
        <v>69</v>
      </c>
      <c r="J60" s="147">
        <v>69</v>
      </c>
      <c r="K60" s="147">
        <v>69</v>
      </c>
      <c r="L60" s="147">
        <v>69</v>
      </c>
      <c r="M60" s="147">
        <v>69</v>
      </c>
      <c r="N60" s="147"/>
      <c r="O60" s="148"/>
      <c r="P60" s="72"/>
      <c r="Q60" s="215"/>
      <c r="R60" s="72"/>
    </row>
    <row r="61" spans="1:18" ht="12.75">
      <c r="A61" s="182" t="s">
        <v>52</v>
      </c>
      <c r="B61" s="187"/>
      <c r="C61" s="148">
        <v>75</v>
      </c>
      <c r="D61" s="187">
        <v>75</v>
      </c>
      <c r="E61" s="147">
        <v>75</v>
      </c>
      <c r="F61" s="147">
        <v>75</v>
      </c>
      <c r="G61" s="147">
        <v>75</v>
      </c>
      <c r="H61" s="147">
        <v>75</v>
      </c>
      <c r="I61" s="147">
        <v>72</v>
      </c>
      <c r="J61" s="147">
        <v>72</v>
      </c>
      <c r="K61" s="147">
        <v>71</v>
      </c>
      <c r="L61" s="147">
        <v>70</v>
      </c>
      <c r="M61" s="147">
        <v>70</v>
      </c>
      <c r="N61" s="147"/>
      <c r="O61" s="148"/>
      <c r="P61" s="72"/>
      <c r="Q61" s="215"/>
      <c r="R61" s="72"/>
    </row>
    <row r="62" spans="1:18" ht="12.75">
      <c r="A62" s="182" t="s">
        <v>63</v>
      </c>
      <c r="B62" s="187"/>
      <c r="C62" s="148">
        <v>1</v>
      </c>
      <c r="D62" s="187">
        <v>1</v>
      </c>
      <c r="E62" s="147">
        <v>1</v>
      </c>
      <c r="F62" s="147">
        <v>1</v>
      </c>
      <c r="G62" s="147">
        <v>1</v>
      </c>
      <c r="H62" s="147">
        <v>1</v>
      </c>
      <c r="I62" s="147">
        <v>1</v>
      </c>
      <c r="J62" s="147">
        <v>1</v>
      </c>
      <c r="K62" s="147">
        <v>1</v>
      </c>
      <c r="L62" s="147">
        <v>1</v>
      </c>
      <c r="M62" s="147">
        <v>1</v>
      </c>
      <c r="N62" s="147"/>
      <c r="O62" s="148"/>
      <c r="P62" s="72"/>
      <c r="Q62" s="215"/>
      <c r="R62" s="72"/>
    </row>
    <row r="63" spans="1:18" ht="12.75">
      <c r="A63" s="182" t="s">
        <v>64</v>
      </c>
      <c r="B63" s="187"/>
      <c r="C63" s="148">
        <v>8</v>
      </c>
      <c r="D63" s="187">
        <v>8</v>
      </c>
      <c r="E63" s="147">
        <v>8</v>
      </c>
      <c r="F63" s="147">
        <v>8</v>
      </c>
      <c r="G63" s="147">
        <v>8</v>
      </c>
      <c r="H63" s="147">
        <v>8</v>
      </c>
      <c r="I63" s="147">
        <v>8</v>
      </c>
      <c r="J63" s="147">
        <v>8</v>
      </c>
      <c r="K63" s="147">
        <v>8</v>
      </c>
      <c r="L63" s="147">
        <v>8</v>
      </c>
      <c r="M63" s="147">
        <v>8</v>
      </c>
      <c r="N63" s="147"/>
      <c r="O63" s="148"/>
      <c r="P63" s="72"/>
      <c r="Q63" s="215"/>
      <c r="R63" s="72"/>
    </row>
    <row r="64" spans="1:18" ht="12.75">
      <c r="A64" s="183" t="s">
        <v>65</v>
      </c>
      <c r="B64" s="188"/>
      <c r="C64" s="150">
        <v>4</v>
      </c>
      <c r="D64" s="188">
        <v>4</v>
      </c>
      <c r="E64" s="149">
        <v>4</v>
      </c>
      <c r="F64" s="149">
        <v>4</v>
      </c>
      <c r="G64" s="149">
        <v>4</v>
      </c>
      <c r="H64" s="149">
        <v>4</v>
      </c>
      <c r="I64" s="149">
        <v>4</v>
      </c>
      <c r="J64" s="149">
        <v>4</v>
      </c>
      <c r="K64" s="149">
        <v>4</v>
      </c>
      <c r="L64" s="149">
        <v>4</v>
      </c>
      <c r="M64" s="149">
        <v>4</v>
      </c>
      <c r="N64" s="149"/>
      <c r="O64" s="150"/>
      <c r="P64" s="72"/>
      <c r="Q64" s="215"/>
      <c r="R64" s="72"/>
    </row>
    <row r="65" spans="1:16" ht="13.5" thickBot="1">
      <c r="A65" s="171" t="s">
        <v>0</v>
      </c>
      <c r="B65" s="189">
        <f aca="true" t="shared" si="19" ref="B65:G65">SUM(B59:B64)</f>
        <v>0</v>
      </c>
      <c r="C65" s="152">
        <f t="shared" si="19"/>
        <v>163</v>
      </c>
      <c r="D65" s="189">
        <f t="shared" si="19"/>
        <v>163</v>
      </c>
      <c r="E65" s="151">
        <f t="shared" si="19"/>
        <v>163</v>
      </c>
      <c r="F65" s="151">
        <f t="shared" si="19"/>
        <v>163</v>
      </c>
      <c r="G65" s="151">
        <f t="shared" si="19"/>
        <v>163</v>
      </c>
      <c r="H65" s="151">
        <f aca="true" t="shared" si="20" ref="H65:O65">SUM(H59:H64)</f>
        <v>163</v>
      </c>
      <c r="I65" s="151">
        <f t="shared" si="20"/>
        <v>163</v>
      </c>
      <c r="J65" s="151">
        <f t="shared" si="20"/>
        <v>163</v>
      </c>
      <c r="K65" s="151">
        <f t="shared" si="20"/>
        <v>163</v>
      </c>
      <c r="L65" s="151">
        <f t="shared" si="20"/>
        <v>163</v>
      </c>
      <c r="M65" s="185">
        <f t="shared" si="20"/>
        <v>163</v>
      </c>
      <c r="N65" s="185">
        <f t="shared" si="20"/>
        <v>0</v>
      </c>
      <c r="O65" s="152">
        <f t="shared" si="20"/>
        <v>0</v>
      </c>
      <c r="P65" s="72"/>
    </row>
    <row r="66" spans="1:15" ht="12.75">
      <c r="A66" s="85" t="s">
        <v>85</v>
      </c>
      <c r="B66" s="91"/>
      <c r="C66" s="91">
        <f aca="true" t="shared" si="21" ref="C66:I66">C65-C47</f>
        <v>0</v>
      </c>
      <c r="D66" s="91">
        <f t="shared" si="21"/>
        <v>0</v>
      </c>
      <c r="E66" s="91">
        <f t="shared" si="21"/>
        <v>0</v>
      </c>
      <c r="F66" s="91">
        <f t="shared" si="21"/>
        <v>0</v>
      </c>
      <c r="G66" s="91">
        <f t="shared" si="21"/>
        <v>0</v>
      </c>
      <c r="H66" s="91">
        <f t="shared" si="21"/>
        <v>0</v>
      </c>
      <c r="I66" s="91">
        <f t="shared" si="21"/>
        <v>0</v>
      </c>
      <c r="J66" s="91">
        <f aca="true" t="shared" si="22" ref="J66:O66">J65-J47</f>
        <v>0</v>
      </c>
      <c r="K66" s="91">
        <f t="shared" si="22"/>
        <v>0</v>
      </c>
      <c r="L66" s="91">
        <f t="shared" si="22"/>
        <v>0</v>
      </c>
      <c r="M66" s="91">
        <f t="shared" si="22"/>
        <v>0</v>
      </c>
      <c r="N66" s="91">
        <f t="shared" si="22"/>
        <v>0</v>
      </c>
      <c r="O66" s="91">
        <f t="shared" si="22"/>
        <v>0</v>
      </c>
    </row>
    <row r="67" spans="2:13" ht="12.75">
      <c r="B67" s="92"/>
      <c r="C67" s="92"/>
      <c r="D67" s="92"/>
      <c r="E67" s="92"/>
      <c r="F67" s="92"/>
      <c r="G67" s="92"/>
      <c r="H67" s="92"/>
      <c r="I67" s="92"/>
      <c r="J67" s="92"/>
      <c r="K67" s="92"/>
      <c r="L67" s="92"/>
      <c r="M67" s="92"/>
    </row>
    <row r="72" spans="2:13" ht="12.75">
      <c r="B72" s="92"/>
      <c r="C72" s="92"/>
      <c r="D72" s="92"/>
      <c r="E72" s="92"/>
      <c r="F72" s="92"/>
      <c r="G72" s="92"/>
      <c r="H72" s="92"/>
      <c r="I72" s="92"/>
      <c r="J72" s="92"/>
      <c r="K72" s="92"/>
      <c r="L72" s="92"/>
      <c r="M72" s="92"/>
    </row>
  </sheetData>
  <mergeCells count="16">
    <mergeCell ref="B20:C20"/>
    <mergeCell ref="A20:A21"/>
    <mergeCell ref="A1:O1"/>
    <mergeCell ref="B7:C7"/>
    <mergeCell ref="A7:A8"/>
    <mergeCell ref="D7:O7"/>
    <mergeCell ref="D20:O20"/>
    <mergeCell ref="D57:O57"/>
    <mergeCell ref="A57:A58"/>
    <mergeCell ref="B57:C57"/>
    <mergeCell ref="A29:A30"/>
    <mergeCell ref="B29:C29"/>
    <mergeCell ref="A43:A44"/>
    <mergeCell ref="B43:C43"/>
    <mergeCell ref="D29:O29"/>
    <mergeCell ref="D43:O43"/>
  </mergeCells>
  <conditionalFormatting sqref="FI45:FW47 FY45:IV47 AH45:AI47 AK45:AY47 BA45:BO47 BQ45:CE47 CG45:CU47 CW45:DK47 DM45:EA47 EC45:EQ47 ES45:FG47 EW31:FK44 FM31:IV44 AH31:AM44 AO31:BC44 BE31:BS44 BU31:CI44 CK31:CY44 DA31:DO44 DQ31:EE44 EG31:EU44 GC50:GQ50 FZ49:GN49 FX48:GL48 GS50:IV50 GP49:IV49 GN48:IV48 AP50:BC50 AM49:AZ49 AK48:AX48 BE50:BS50 BB49:BP49 AZ48:BN48 BU50:CI50 BR49:CF49 BP48:CD48 CK50:CY50 CH49:CV49 CF48:CT48 DA50:DO50 CX49:DL49 CV48:DJ48 DQ50:EE50 DN49:EB49 DL48:DZ48 EG50:EU50 ED49:ER49 EB48:EP48 EW50:FK50 ET49:FH49 ER48:FF48 FM50:GA50 FJ49:FX49 FH48:FV48 GI51:GW51 GY51:IV51 AP51:AS51 AU51:BI51 BK51:BY51 CA51:CO51 CQ51:DE51 DG51:DU51 DW51:EK51 EM51:FA51 FC51:FQ51 FS51:GG51 EO8:FC9 EN10:FB18 AS8:AU9 AS10:AT18 FE8:FS9 AS55:AU58 HA55:HO58 GO52:HC54 HQ55:IV58 HE52:IV54 AW8:BK9 AS52:AY54 AW55:BK58 AV10:BJ18 BM55:CA58 BA52:BO54 CC55:CQ58 BQ52:CE54 CS55:DG58 CG52:CU54 DI55:DW58 CW52:DK54 DY55:EM58 DM52:EA54 EO55:FC58 EC52:EQ54 FE55:FS58 ES52:FG54 FU55:GI58 FI52:FW54 GK55:GY58 FY52:GM54 BM8:CA9 BL10:BZ18 CC8:CQ9 CB10:CP18 CS8:DG9 FU8:GI9 FT10:GH18 CR10:DF18 DI8:DW9 FD10:FR18 AS19:AZ19 FZ19:GN19 FJ19:FX19 ET19:FH19 ED19:ER19 DN19:EB19 CX19:DL19 CH19:CV19 BR19:CF19 BB19:BP19 DH10:DV18 DY8:EM9 HF19:IV19 GP19:HD19 GK8:GY9 GJ10:GX18 HA8:IV9 GZ10:IV18 DX10:EL18">
    <cfRule type="cellIs" priority="1" dxfId="3" operator="notEqual" stopIfTrue="1">
      <formula>0</formula>
    </cfRule>
  </conditionalFormatting>
  <printOptions/>
  <pageMargins left="0" right="0" top="0" bottom="0" header="0" footer="0"/>
  <pageSetup fitToHeight="1" fitToWidth="1" horizontalDpi="600" verticalDpi="600" orientation="landscape" paperSize="9" scale="66" r:id="rId3"/>
  <legacyDrawing r:id="rId2"/>
</worksheet>
</file>

<file path=xl/worksheets/sheet5.xml><?xml version="1.0" encoding="utf-8"?>
<worksheet xmlns="http://schemas.openxmlformats.org/spreadsheetml/2006/main" xmlns:r="http://schemas.openxmlformats.org/officeDocument/2006/relationships">
  <sheetPr codeName="Sheet4">
    <tabColor indexed="10"/>
    <pageSetUpPr fitToPage="1"/>
  </sheetPr>
  <dimension ref="A1:T43"/>
  <sheetViews>
    <sheetView showGridLines="0" workbookViewId="0" topLeftCell="A1">
      <selection activeCell="A1" sqref="A1:A2"/>
    </sheetView>
  </sheetViews>
  <sheetFormatPr defaultColWidth="9.140625" defaultRowHeight="12.75"/>
  <cols>
    <col min="1" max="1" width="43.28125" style="83" bestFit="1" customWidth="1"/>
    <col min="2" max="3" width="6.00390625" style="25" hidden="1" customWidth="1"/>
    <col min="4" max="15" width="5.00390625" style="25" bestFit="1" customWidth="1"/>
    <col min="16" max="16384" width="9.140625" style="25" customWidth="1"/>
  </cols>
  <sheetData>
    <row r="1" spans="1:15" ht="12.75">
      <c r="A1" s="260" t="s">
        <v>46</v>
      </c>
      <c r="B1" s="221">
        <v>2007</v>
      </c>
      <c r="C1" s="256"/>
      <c r="D1" s="221">
        <v>2008</v>
      </c>
      <c r="E1" s="256"/>
      <c r="F1" s="256"/>
      <c r="G1" s="256"/>
      <c r="H1" s="256"/>
      <c r="I1" s="256"/>
      <c r="J1" s="256"/>
      <c r="K1" s="256"/>
      <c r="L1" s="256"/>
      <c r="M1" s="256"/>
      <c r="N1" s="256"/>
      <c r="O1" s="257"/>
    </row>
    <row r="2" spans="1:15" ht="13.5" thickBot="1">
      <c r="A2" s="261"/>
      <c r="B2" s="48" t="s">
        <v>12</v>
      </c>
      <c r="C2" s="100" t="s">
        <v>13</v>
      </c>
      <c r="D2" s="48" t="s">
        <v>14</v>
      </c>
      <c r="E2" s="40" t="s">
        <v>15</v>
      </c>
      <c r="F2" s="40" t="s">
        <v>16</v>
      </c>
      <c r="G2" s="40" t="s">
        <v>17</v>
      </c>
      <c r="H2" s="40" t="s">
        <v>2</v>
      </c>
      <c r="I2" s="40" t="s">
        <v>18</v>
      </c>
      <c r="J2" s="40" t="s">
        <v>19</v>
      </c>
      <c r="K2" s="40" t="s">
        <v>20</v>
      </c>
      <c r="L2" s="40" t="s">
        <v>21</v>
      </c>
      <c r="M2" s="40" t="s">
        <v>11</v>
      </c>
      <c r="N2" s="40" t="s">
        <v>12</v>
      </c>
      <c r="O2" s="49" t="s">
        <v>13</v>
      </c>
    </row>
    <row r="3" spans="1:15" ht="12.75">
      <c r="A3" s="74" t="s">
        <v>5</v>
      </c>
      <c r="B3" s="53">
        <v>10546</v>
      </c>
      <c r="C3" s="101">
        <v>8269</v>
      </c>
      <c r="D3" s="64">
        <v>5601</v>
      </c>
      <c r="E3" s="54">
        <v>5408</v>
      </c>
      <c r="F3" s="54">
        <v>5444</v>
      </c>
      <c r="G3" s="54">
        <v>5728</v>
      </c>
      <c r="H3" s="54">
        <v>5517</v>
      </c>
      <c r="I3" s="54">
        <v>6072</v>
      </c>
      <c r="J3" s="54">
        <v>6232</v>
      </c>
      <c r="K3" s="54">
        <v>6263</v>
      </c>
      <c r="L3" s="54">
        <v>5844</v>
      </c>
      <c r="M3" s="207">
        <v>6004</v>
      </c>
      <c r="N3" s="207"/>
      <c r="O3" s="209"/>
    </row>
    <row r="4" spans="1:20" ht="12.75">
      <c r="A4" s="75" t="s">
        <v>7</v>
      </c>
      <c r="B4" s="55">
        <v>1514</v>
      </c>
      <c r="C4" s="102">
        <v>2053</v>
      </c>
      <c r="D4" s="56">
        <v>2083</v>
      </c>
      <c r="E4" s="57">
        <v>2011</v>
      </c>
      <c r="F4" s="57">
        <v>1946</v>
      </c>
      <c r="G4" s="57">
        <v>2042</v>
      </c>
      <c r="H4" s="57">
        <v>2023</v>
      </c>
      <c r="I4" s="57">
        <v>1951</v>
      </c>
      <c r="J4" s="57">
        <v>1957</v>
      </c>
      <c r="K4" s="57">
        <v>1947</v>
      </c>
      <c r="L4" s="57">
        <v>1944</v>
      </c>
      <c r="M4" s="57">
        <v>1933</v>
      </c>
      <c r="N4" s="57"/>
      <c r="O4" s="58"/>
      <c r="Q4" s="73"/>
      <c r="R4" s="73"/>
      <c r="S4" s="73"/>
      <c r="T4" s="73"/>
    </row>
    <row r="5" spans="1:20" ht="12.75">
      <c r="A5" s="75" t="s">
        <v>4</v>
      </c>
      <c r="B5" s="55">
        <v>1253</v>
      </c>
      <c r="C5" s="102">
        <v>1193</v>
      </c>
      <c r="D5" s="56">
        <v>1089</v>
      </c>
      <c r="E5" s="57">
        <v>896</v>
      </c>
      <c r="F5" s="57">
        <v>850</v>
      </c>
      <c r="G5" s="57">
        <v>822</v>
      </c>
      <c r="H5" s="57">
        <v>816</v>
      </c>
      <c r="I5" s="57">
        <v>849</v>
      </c>
      <c r="J5" s="57">
        <v>751</v>
      </c>
      <c r="K5" s="57">
        <v>655</v>
      </c>
      <c r="L5" s="57">
        <v>550</v>
      </c>
      <c r="M5" s="57">
        <v>556</v>
      </c>
      <c r="N5" s="57"/>
      <c r="O5" s="58"/>
      <c r="Q5" s="72"/>
      <c r="R5" s="72"/>
      <c r="S5" s="72"/>
      <c r="T5" s="72"/>
    </row>
    <row r="6" spans="1:15" ht="13.5" thickBot="1">
      <c r="A6" s="76" t="s">
        <v>56</v>
      </c>
      <c r="B6" s="59">
        <v>13313</v>
      </c>
      <c r="C6" s="199">
        <v>11515</v>
      </c>
      <c r="D6" s="59">
        <v>8773</v>
      </c>
      <c r="E6" s="60">
        <v>8315</v>
      </c>
      <c r="F6" s="61">
        <v>8240</v>
      </c>
      <c r="G6" s="61">
        <v>8592</v>
      </c>
      <c r="H6" s="61">
        <v>8356</v>
      </c>
      <c r="I6" s="61">
        <v>8872</v>
      </c>
      <c r="J6" s="61">
        <v>8940</v>
      </c>
      <c r="K6" s="61">
        <v>8865</v>
      </c>
      <c r="L6" s="61">
        <v>8338</v>
      </c>
      <c r="M6" s="208">
        <v>8493</v>
      </c>
      <c r="N6" s="208"/>
      <c r="O6" s="210"/>
    </row>
    <row r="7" spans="1:15" ht="13.5" thickBot="1">
      <c r="A7" s="77" t="s">
        <v>60</v>
      </c>
      <c r="B7" s="33">
        <v>7000</v>
      </c>
      <c r="C7" s="104">
        <v>6250</v>
      </c>
      <c r="D7" s="211">
        <v>5500</v>
      </c>
      <c r="E7" s="36">
        <v>4750</v>
      </c>
      <c r="F7" s="36">
        <v>4500</v>
      </c>
      <c r="G7" s="36">
        <v>4500</v>
      </c>
      <c r="H7" s="36">
        <v>4000</v>
      </c>
      <c r="I7" s="36">
        <v>4000</v>
      </c>
      <c r="J7" s="36">
        <v>4000</v>
      </c>
      <c r="K7" s="36">
        <v>4000</v>
      </c>
      <c r="L7" s="36">
        <v>4000</v>
      </c>
      <c r="M7" s="36">
        <v>4000</v>
      </c>
      <c r="N7" s="36">
        <v>4000</v>
      </c>
      <c r="O7" s="37">
        <v>4000</v>
      </c>
    </row>
    <row r="8" spans="1:13" ht="13.5" thickBot="1">
      <c r="A8" s="78"/>
      <c r="B8" s="27"/>
      <c r="C8" s="27"/>
      <c r="D8" s="26"/>
      <c r="E8" s="26"/>
      <c r="F8" s="26"/>
      <c r="G8" s="26"/>
      <c r="H8" s="26"/>
      <c r="I8" s="26"/>
      <c r="J8" s="26"/>
      <c r="K8" s="26"/>
      <c r="L8" s="26"/>
      <c r="M8" s="26"/>
    </row>
    <row r="9" spans="1:15" ht="12.75">
      <c r="A9" s="258" t="s">
        <v>73</v>
      </c>
      <c r="B9" s="221">
        <v>2007</v>
      </c>
      <c r="C9" s="256"/>
      <c r="D9" s="221">
        <v>2008</v>
      </c>
      <c r="E9" s="256"/>
      <c r="F9" s="256"/>
      <c r="G9" s="256"/>
      <c r="H9" s="256"/>
      <c r="I9" s="256"/>
      <c r="J9" s="256"/>
      <c r="K9" s="256"/>
      <c r="L9" s="256"/>
      <c r="M9" s="256"/>
      <c r="N9" s="256"/>
      <c r="O9" s="257"/>
    </row>
    <row r="10" spans="1:15" ht="13.5" thickBot="1">
      <c r="A10" s="259"/>
      <c r="B10" s="29" t="s">
        <v>12</v>
      </c>
      <c r="C10" s="200" t="s">
        <v>13</v>
      </c>
      <c r="D10" s="29" t="s">
        <v>14</v>
      </c>
      <c r="E10" s="31" t="s">
        <v>15</v>
      </c>
      <c r="F10" s="31" t="s">
        <v>16</v>
      </c>
      <c r="G10" s="31" t="s">
        <v>17</v>
      </c>
      <c r="H10" s="31" t="s">
        <v>2</v>
      </c>
      <c r="I10" s="31" t="s">
        <v>18</v>
      </c>
      <c r="J10" s="31" t="s">
        <v>19</v>
      </c>
      <c r="K10" s="31" t="s">
        <v>20</v>
      </c>
      <c r="L10" s="31" t="s">
        <v>21</v>
      </c>
      <c r="M10" s="31" t="s">
        <v>11</v>
      </c>
      <c r="N10" s="31" t="s">
        <v>12</v>
      </c>
      <c r="O10" s="30" t="s">
        <v>13</v>
      </c>
    </row>
    <row r="11" spans="1:15" ht="12.75">
      <c r="A11" s="108" t="s">
        <v>5</v>
      </c>
      <c r="B11" s="68">
        <f>+B3</f>
        <v>10546</v>
      </c>
      <c r="C11" s="201">
        <f aca="true" t="shared" si="0" ref="C11:M11">+C3</f>
        <v>8269</v>
      </c>
      <c r="D11" s="68">
        <f t="shared" si="0"/>
        <v>5601</v>
      </c>
      <c r="E11" s="35">
        <f t="shared" si="0"/>
        <v>5408</v>
      </c>
      <c r="F11" s="35">
        <f>+F3</f>
        <v>5444</v>
      </c>
      <c r="G11" s="35">
        <f t="shared" si="0"/>
        <v>5728</v>
      </c>
      <c r="H11" s="35">
        <f t="shared" si="0"/>
        <v>5517</v>
      </c>
      <c r="I11" s="35">
        <f t="shared" si="0"/>
        <v>6072</v>
      </c>
      <c r="J11" s="35">
        <f t="shared" si="0"/>
        <v>6232</v>
      </c>
      <c r="K11" s="35">
        <f t="shared" si="0"/>
        <v>6263</v>
      </c>
      <c r="L11" s="35">
        <f t="shared" si="0"/>
        <v>5844</v>
      </c>
      <c r="M11" s="35">
        <f t="shared" si="0"/>
        <v>6004</v>
      </c>
      <c r="N11" s="35">
        <f aca="true" t="shared" si="1" ref="N11:O13">+N3</f>
        <v>0</v>
      </c>
      <c r="O11" s="43">
        <f t="shared" si="1"/>
        <v>0</v>
      </c>
    </row>
    <row r="12" spans="1:15" ht="12.75">
      <c r="A12" s="75" t="s">
        <v>7</v>
      </c>
      <c r="B12" s="69">
        <f>+B4</f>
        <v>1514</v>
      </c>
      <c r="C12" s="202">
        <f aca="true" t="shared" si="2" ref="C12:M12">+C4</f>
        <v>2053</v>
      </c>
      <c r="D12" s="69">
        <f t="shared" si="2"/>
        <v>2083</v>
      </c>
      <c r="E12" s="32">
        <f t="shared" si="2"/>
        <v>2011</v>
      </c>
      <c r="F12" s="32">
        <f t="shared" si="2"/>
        <v>1946</v>
      </c>
      <c r="G12" s="32">
        <f t="shared" si="2"/>
        <v>2042</v>
      </c>
      <c r="H12" s="32">
        <f t="shared" si="2"/>
        <v>2023</v>
      </c>
      <c r="I12" s="32">
        <f t="shared" si="2"/>
        <v>1951</v>
      </c>
      <c r="J12" s="32">
        <f t="shared" si="2"/>
        <v>1957</v>
      </c>
      <c r="K12" s="32">
        <f t="shared" si="2"/>
        <v>1947</v>
      </c>
      <c r="L12" s="32">
        <f t="shared" si="2"/>
        <v>1944</v>
      </c>
      <c r="M12" s="32">
        <f t="shared" si="2"/>
        <v>1933</v>
      </c>
      <c r="N12" s="32">
        <f t="shared" si="1"/>
        <v>0</v>
      </c>
      <c r="O12" s="44">
        <f t="shared" si="1"/>
        <v>0</v>
      </c>
    </row>
    <row r="13" spans="1:15" ht="12.75">
      <c r="A13" s="75" t="s">
        <v>4</v>
      </c>
      <c r="B13" s="69">
        <f>+B5</f>
        <v>1253</v>
      </c>
      <c r="C13" s="202">
        <f aca="true" t="shared" si="3" ref="C13:M13">+C5</f>
        <v>1193</v>
      </c>
      <c r="D13" s="69">
        <f t="shared" si="3"/>
        <v>1089</v>
      </c>
      <c r="E13" s="32">
        <f t="shared" si="3"/>
        <v>896</v>
      </c>
      <c r="F13" s="32">
        <f t="shared" si="3"/>
        <v>850</v>
      </c>
      <c r="G13" s="32">
        <f t="shared" si="3"/>
        <v>822</v>
      </c>
      <c r="H13" s="32">
        <f t="shared" si="3"/>
        <v>816</v>
      </c>
      <c r="I13" s="32">
        <f t="shared" si="3"/>
        <v>849</v>
      </c>
      <c r="J13" s="32">
        <f t="shared" si="3"/>
        <v>751</v>
      </c>
      <c r="K13" s="32">
        <f t="shared" si="3"/>
        <v>655</v>
      </c>
      <c r="L13" s="32">
        <f t="shared" si="3"/>
        <v>550</v>
      </c>
      <c r="M13" s="32">
        <f t="shared" si="3"/>
        <v>556</v>
      </c>
      <c r="N13" s="32">
        <f t="shared" si="1"/>
        <v>0</v>
      </c>
      <c r="O13" s="44">
        <f t="shared" si="1"/>
        <v>0</v>
      </c>
    </row>
    <row r="14" spans="1:15" ht="12.75">
      <c r="A14" s="75" t="s">
        <v>1</v>
      </c>
      <c r="B14" s="45">
        <v>6500</v>
      </c>
      <c r="C14" s="203">
        <v>6000</v>
      </c>
      <c r="D14" s="45">
        <v>5500</v>
      </c>
      <c r="E14" s="41">
        <v>5000</v>
      </c>
      <c r="F14" s="41">
        <v>4500</v>
      </c>
      <c r="G14" s="41">
        <v>4000</v>
      </c>
      <c r="H14" s="41">
        <v>4000</v>
      </c>
      <c r="I14" s="41">
        <v>4000</v>
      </c>
      <c r="J14" s="41">
        <v>4000</v>
      </c>
      <c r="K14" s="41">
        <v>4000</v>
      </c>
      <c r="L14" s="41">
        <v>4000</v>
      </c>
      <c r="M14" s="41">
        <v>4000</v>
      </c>
      <c r="N14" s="41">
        <v>4000</v>
      </c>
      <c r="O14" s="46">
        <v>4000</v>
      </c>
    </row>
    <row r="15" spans="1:15" ht="12.75">
      <c r="A15" s="109" t="s">
        <v>0</v>
      </c>
      <c r="B15" s="70">
        <f aca="true" t="shared" si="4" ref="B15:M15">SUM(B11:B13)</f>
        <v>13313</v>
      </c>
      <c r="C15" s="204">
        <f t="shared" si="4"/>
        <v>11515</v>
      </c>
      <c r="D15" s="70">
        <f t="shared" si="4"/>
        <v>8773</v>
      </c>
      <c r="E15" s="42">
        <f t="shared" si="4"/>
        <v>8315</v>
      </c>
      <c r="F15" s="42">
        <f t="shared" si="4"/>
        <v>8240</v>
      </c>
      <c r="G15" s="42">
        <f>SUM(G11:G13)</f>
        <v>8592</v>
      </c>
      <c r="H15" s="42">
        <f t="shared" si="4"/>
        <v>8356</v>
      </c>
      <c r="I15" s="42">
        <f t="shared" si="4"/>
        <v>8872</v>
      </c>
      <c r="J15" s="42">
        <f t="shared" si="4"/>
        <v>8940</v>
      </c>
      <c r="K15" s="42">
        <f t="shared" si="4"/>
        <v>8865</v>
      </c>
      <c r="L15" s="42">
        <f t="shared" si="4"/>
        <v>8338</v>
      </c>
      <c r="M15" s="42">
        <f t="shared" si="4"/>
        <v>8493</v>
      </c>
      <c r="N15" s="42">
        <f>SUM(N11:N13)</f>
        <v>0</v>
      </c>
      <c r="O15" s="47">
        <f>SUM(O11:O13)</f>
        <v>0</v>
      </c>
    </row>
    <row r="16" spans="1:15" ht="13.5" thickBot="1">
      <c r="A16" s="110" t="s">
        <v>61</v>
      </c>
      <c r="B16" s="71" t="str">
        <f>IF(B15=B6,"OK",B15-B3)</f>
        <v>OK</v>
      </c>
      <c r="C16" s="105" t="str">
        <f>IF(C15=C6,"OK",C15-C3)</f>
        <v>OK</v>
      </c>
      <c r="D16" s="71" t="str">
        <f>IF(D15=D6,"OK",D15-D3)</f>
        <v>OK</v>
      </c>
      <c r="E16" s="50" t="str">
        <f>IF(E15=E6,"OK",E15-E3)</f>
        <v>OK</v>
      </c>
      <c r="F16" s="50" t="str">
        <f aca="true" t="shared" si="5" ref="F16:M16">IF(F15=F6,"OK",F15-F3)</f>
        <v>OK</v>
      </c>
      <c r="G16" s="50" t="str">
        <f>IF(G15=G6,"OK",G15-G3)</f>
        <v>OK</v>
      </c>
      <c r="H16" s="50" t="str">
        <f t="shared" si="5"/>
        <v>OK</v>
      </c>
      <c r="I16" s="50" t="str">
        <f t="shared" si="5"/>
        <v>OK</v>
      </c>
      <c r="J16" s="50" t="str">
        <f t="shared" si="5"/>
        <v>OK</v>
      </c>
      <c r="K16" s="50" t="str">
        <f>IF(K15=K6,"OK",K15-K3)</f>
        <v>OK</v>
      </c>
      <c r="L16" s="50" t="str">
        <f t="shared" si="5"/>
        <v>OK</v>
      </c>
      <c r="M16" s="50" t="str">
        <f t="shared" si="5"/>
        <v>OK</v>
      </c>
      <c r="N16" s="50" t="str">
        <f>IF(N15=N6,"OK",N15-N3)</f>
        <v>OK</v>
      </c>
      <c r="O16" s="51" t="str">
        <f>IF(O15=O6,"OK",O15-O3)</f>
        <v>OK</v>
      </c>
    </row>
    <row r="17" spans="1:13" ht="13.5" thickBot="1">
      <c r="A17" s="79"/>
      <c r="B17" s="24"/>
      <c r="C17" s="24"/>
      <c r="D17" s="24"/>
      <c r="E17" s="24"/>
      <c r="F17" s="24"/>
      <c r="G17" s="24"/>
      <c r="H17" s="24"/>
      <c r="I17" s="24"/>
      <c r="J17" s="24"/>
      <c r="K17" s="24"/>
      <c r="L17" s="24"/>
      <c r="M17" s="24"/>
    </row>
    <row r="18" spans="1:20" ht="12.75">
      <c r="A18" s="258" t="s">
        <v>57</v>
      </c>
      <c r="B18" s="221">
        <v>2007</v>
      </c>
      <c r="C18" s="256"/>
      <c r="D18" s="221">
        <v>2008</v>
      </c>
      <c r="E18" s="256"/>
      <c r="F18" s="256"/>
      <c r="G18" s="256"/>
      <c r="H18" s="256"/>
      <c r="I18" s="256"/>
      <c r="J18" s="256"/>
      <c r="K18" s="256"/>
      <c r="L18" s="256"/>
      <c r="M18" s="256"/>
      <c r="N18" s="256"/>
      <c r="O18" s="257"/>
      <c r="Q18" s="73"/>
      <c r="R18" s="73"/>
      <c r="S18" s="73"/>
      <c r="T18" s="73"/>
    </row>
    <row r="19" spans="1:20" ht="13.5" thickBot="1">
      <c r="A19" s="259"/>
      <c r="B19" s="48" t="s">
        <v>12</v>
      </c>
      <c r="C19" s="100" t="s">
        <v>13</v>
      </c>
      <c r="D19" s="48" t="s">
        <v>14</v>
      </c>
      <c r="E19" s="40" t="s">
        <v>15</v>
      </c>
      <c r="F19" s="40" t="s">
        <v>16</v>
      </c>
      <c r="G19" s="40" t="s">
        <v>17</v>
      </c>
      <c r="H19" s="40" t="s">
        <v>2</v>
      </c>
      <c r="I19" s="40" t="s">
        <v>18</v>
      </c>
      <c r="J19" s="40" t="s">
        <v>19</v>
      </c>
      <c r="K19" s="40" t="s">
        <v>20</v>
      </c>
      <c r="L19" s="40" t="s">
        <v>21</v>
      </c>
      <c r="M19" s="40" t="s">
        <v>11</v>
      </c>
      <c r="N19" s="40" t="s">
        <v>12</v>
      </c>
      <c r="O19" s="49" t="s">
        <v>13</v>
      </c>
      <c r="Q19" s="72"/>
      <c r="R19" s="72"/>
      <c r="S19" s="72"/>
      <c r="T19" s="72"/>
    </row>
    <row r="20" spans="1:15" ht="12.75">
      <c r="A20" s="74" t="s">
        <v>49</v>
      </c>
      <c r="B20" s="53">
        <v>6610</v>
      </c>
      <c r="C20" s="101">
        <v>5241</v>
      </c>
      <c r="D20" s="64">
        <v>2758</v>
      </c>
      <c r="E20" s="54">
        <v>2501</v>
      </c>
      <c r="F20" s="54">
        <v>2171</v>
      </c>
      <c r="G20" s="54">
        <v>2259</v>
      </c>
      <c r="H20" s="54">
        <v>1956</v>
      </c>
      <c r="I20" s="54">
        <v>2078</v>
      </c>
      <c r="J20" s="54">
        <v>2141</v>
      </c>
      <c r="K20" s="54">
        <v>2363</v>
      </c>
      <c r="L20" s="54">
        <v>2115</v>
      </c>
      <c r="M20" s="207">
        <v>1972</v>
      </c>
      <c r="N20" s="207"/>
      <c r="O20" s="209"/>
    </row>
    <row r="21" spans="1:15" ht="12.75">
      <c r="A21" s="75" t="s">
        <v>54</v>
      </c>
      <c r="B21" s="55">
        <v>3026</v>
      </c>
      <c r="C21" s="102">
        <v>2113</v>
      </c>
      <c r="D21" s="56">
        <v>1743</v>
      </c>
      <c r="E21" s="57">
        <v>1671</v>
      </c>
      <c r="F21" s="57">
        <v>1840</v>
      </c>
      <c r="G21" s="57">
        <v>1867</v>
      </c>
      <c r="H21" s="57">
        <v>1817</v>
      </c>
      <c r="I21" s="57">
        <v>1974</v>
      </c>
      <c r="J21" s="57">
        <v>1974</v>
      </c>
      <c r="K21" s="57">
        <v>1696</v>
      </c>
      <c r="L21" s="57">
        <v>1445</v>
      </c>
      <c r="M21" s="57">
        <v>1644</v>
      </c>
      <c r="N21" s="57"/>
      <c r="O21" s="58"/>
    </row>
    <row r="22" spans="1:15" ht="12.75">
      <c r="A22" s="75" t="s">
        <v>47</v>
      </c>
      <c r="B22" s="55">
        <v>1099</v>
      </c>
      <c r="C22" s="102">
        <v>1056</v>
      </c>
      <c r="D22" s="56">
        <v>1128</v>
      </c>
      <c r="E22" s="57">
        <v>1104</v>
      </c>
      <c r="F22" s="57">
        <v>1220</v>
      </c>
      <c r="G22" s="57">
        <v>1337</v>
      </c>
      <c r="H22" s="57">
        <v>1470</v>
      </c>
      <c r="I22" s="57">
        <v>1712</v>
      </c>
      <c r="J22" s="57">
        <v>1677</v>
      </c>
      <c r="K22" s="57">
        <v>1628</v>
      </c>
      <c r="L22" s="57">
        <v>1565</v>
      </c>
      <c r="M22" s="57">
        <v>1610</v>
      </c>
      <c r="N22" s="57"/>
      <c r="O22" s="58"/>
    </row>
    <row r="23" spans="1:15" ht="13.5" thickBot="1">
      <c r="A23" s="75" t="s">
        <v>48</v>
      </c>
      <c r="B23" s="55">
        <v>1064</v>
      </c>
      <c r="C23" s="102">
        <v>1052</v>
      </c>
      <c r="D23" s="56">
        <v>1061</v>
      </c>
      <c r="E23" s="57">
        <v>1028</v>
      </c>
      <c r="F23" s="57">
        <v>1063</v>
      </c>
      <c r="G23" s="57">
        <v>1087</v>
      </c>
      <c r="H23" s="57">
        <v>1090</v>
      </c>
      <c r="I23" s="57">
        <v>1157</v>
      </c>
      <c r="J23" s="57">
        <v>1191</v>
      </c>
      <c r="K23" s="57">
        <v>1231</v>
      </c>
      <c r="L23" s="57">
        <v>1269</v>
      </c>
      <c r="M23" s="208">
        <v>1334</v>
      </c>
      <c r="N23" s="208"/>
      <c r="O23" s="210"/>
    </row>
    <row r="24" spans="1:15" ht="13.5" thickBot="1">
      <c r="A24" s="80" t="s">
        <v>0</v>
      </c>
      <c r="B24" s="38">
        <f>SUM(B20:B23)</f>
        <v>11799</v>
      </c>
      <c r="C24" s="205">
        <f>SUM(C20:C23)</f>
        <v>9462</v>
      </c>
      <c r="D24" s="212">
        <f aca="true" t="shared" si="6" ref="D24:M24">SUM(D20:D23)</f>
        <v>6690</v>
      </c>
      <c r="E24" s="38">
        <f t="shared" si="6"/>
        <v>6304</v>
      </c>
      <c r="F24" s="38">
        <f t="shared" si="6"/>
        <v>6294</v>
      </c>
      <c r="G24" s="38">
        <f>SUM(G20:G23)</f>
        <v>6550</v>
      </c>
      <c r="H24" s="38">
        <f t="shared" si="6"/>
        <v>6333</v>
      </c>
      <c r="I24" s="38">
        <f t="shared" si="6"/>
        <v>6921</v>
      </c>
      <c r="J24" s="38">
        <f t="shared" si="6"/>
        <v>6983</v>
      </c>
      <c r="K24" s="38">
        <f>SUM(K20:K23)</f>
        <v>6918</v>
      </c>
      <c r="L24" s="38">
        <f t="shared" si="6"/>
        <v>6394</v>
      </c>
      <c r="M24" s="38">
        <f t="shared" si="6"/>
        <v>6560</v>
      </c>
      <c r="N24" s="38">
        <f>SUM(N20:N23)</f>
        <v>0</v>
      </c>
      <c r="O24" s="39">
        <f>SUM(O20:O23)</f>
        <v>0</v>
      </c>
    </row>
    <row r="25" spans="1:15" ht="13.5" thickBot="1">
      <c r="A25" s="81" t="s">
        <v>62</v>
      </c>
      <c r="B25" s="52" t="str">
        <f aca="true" t="shared" si="7" ref="B25:L25">IF(B3+B5=B24,"OK","Mismatch")</f>
        <v>OK</v>
      </c>
      <c r="C25" s="206" t="str">
        <f t="shared" si="7"/>
        <v>OK</v>
      </c>
      <c r="D25" s="213" t="str">
        <f t="shared" si="7"/>
        <v>OK</v>
      </c>
      <c r="E25" s="52" t="str">
        <f t="shared" si="7"/>
        <v>OK</v>
      </c>
      <c r="F25" s="52" t="str">
        <f>IF(F3+F5=F24,"OK","Mismatch")</f>
        <v>OK</v>
      </c>
      <c r="G25" s="52" t="str">
        <f>IF(G3+G5=G24,"OK","Mismatch")</f>
        <v>OK</v>
      </c>
      <c r="H25" s="52" t="str">
        <f t="shared" si="7"/>
        <v>OK</v>
      </c>
      <c r="I25" s="52" t="str">
        <f t="shared" si="7"/>
        <v>OK</v>
      </c>
      <c r="J25" s="52" t="str">
        <f>IF(J3+J5=J24,"OK","Mismatch")</f>
        <v>OK</v>
      </c>
      <c r="K25" s="52" t="str">
        <f t="shared" si="7"/>
        <v>OK</v>
      </c>
      <c r="L25" s="52" t="str">
        <f t="shared" si="7"/>
        <v>OK</v>
      </c>
      <c r="M25" s="52" t="str">
        <f>IF(M3+M5=M24,"OK","Mismatch")</f>
        <v>OK</v>
      </c>
      <c r="N25" s="52" t="str">
        <f>IF(N3+N5=N24,"OK","Mismatch")</f>
        <v>OK</v>
      </c>
      <c r="O25" s="214" t="str">
        <f>IF(O3+O5=O24,"OK","Mismatch")</f>
        <v>OK</v>
      </c>
    </row>
    <row r="26" spans="1:15" ht="13.5" thickBot="1">
      <c r="A26" s="79"/>
      <c r="B26" s="24"/>
      <c r="C26" s="24"/>
      <c r="D26" s="24"/>
      <c r="E26" s="24"/>
      <c r="F26" s="24"/>
      <c r="G26" s="24"/>
      <c r="H26" s="24"/>
      <c r="I26" s="24"/>
      <c r="J26" s="24"/>
      <c r="K26" s="24"/>
      <c r="L26" s="24"/>
      <c r="M26" s="24"/>
      <c r="O26" s="72"/>
    </row>
    <row r="27" spans="1:15" ht="12.75">
      <c r="A27" s="258" t="s">
        <v>35</v>
      </c>
      <c r="B27" s="221">
        <v>2007</v>
      </c>
      <c r="C27" s="256"/>
      <c r="D27" s="221">
        <v>2008</v>
      </c>
      <c r="E27" s="256"/>
      <c r="F27" s="256"/>
      <c r="G27" s="256"/>
      <c r="H27" s="256"/>
      <c r="I27" s="256"/>
      <c r="J27" s="256"/>
      <c r="K27" s="256"/>
      <c r="L27" s="256"/>
      <c r="M27" s="256"/>
      <c r="N27" s="256"/>
      <c r="O27" s="257"/>
    </row>
    <row r="28" spans="1:20" ht="13.5" thickBot="1">
      <c r="A28" s="259"/>
      <c r="B28" s="48" t="s">
        <v>12</v>
      </c>
      <c r="C28" s="100" t="s">
        <v>13</v>
      </c>
      <c r="D28" s="48" t="s">
        <v>14</v>
      </c>
      <c r="E28" s="40" t="s">
        <v>15</v>
      </c>
      <c r="F28" s="40" t="s">
        <v>16</v>
      </c>
      <c r="G28" s="40" t="s">
        <v>17</v>
      </c>
      <c r="H28" s="40" t="s">
        <v>2</v>
      </c>
      <c r="I28" s="40" t="s">
        <v>18</v>
      </c>
      <c r="J28" s="40" t="s">
        <v>19</v>
      </c>
      <c r="K28" s="40" t="s">
        <v>20</v>
      </c>
      <c r="L28" s="40" t="s">
        <v>21</v>
      </c>
      <c r="M28" s="40" t="s">
        <v>11</v>
      </c>
      <c r="N28" s="40" t="s">
        <v>12</v>
      </c>
      <c r="O28" s="49" t="s">
        <v>13</v>
      </c>
      <c r="Q28" s="73"/>
      <c r="R28" s="73"/>
      <c r="S28" s="73"/>
      <c r="T28" s="73"/>
    </row>
    <row r="29" spans="1:20" ht="12.75">
      <c r="A29" s="74" t="s">
        <v>49</v>
      </c>
      <c r="B29" s="53">
        <v>3</v>
      </c>
      <c r="C29" s="101">
        <v>9</v>
      </c>
      <c r="D29" s="53">
        <v>37</v>
      </c>
      <c r="E29" s="62">
        <v>28</v>
      </c>
      <c r="F29" s="54">
        <v>16</v>
      </c>
      <c r="G29" s="54">
        <v>7</v>
      </c>
      <c r="H29" s="54">
        <v>44</v>
      </c>
      <c r="I29" s="54">
        <v>28</v>
      </c>
      <c r="J29" s="54">
        <v>29</v>
      </c>
      <c r="K29" s="54">
        <v>26</v>
      </c>
      <c r="L29" s="54">
        <v>19</v>
      </c>
      <c r="M29" s="207">
        <v>34</v>
      </c>
      <c r="N29" s="207"/>
      <c r="O29" s="209"/>
      <c r="Q29" s="72"/>
      <c r="R29" s="72"/>
      <c r="S29" s="72"/>
      <c r="T29" s="72"/>
    </row>
    <row r="30" spans="1:15" ht="12.75">
      <c r="A30" s="75" t="s">
        <v>50</v>
      </c>
      <c r="B30" s="55">
        <v>546</v>
      </c>
      <c r="C30" s="102">
        <v>490</v>
      </c>
      <c r="D30" s="55">
        <v>281</v>
      </c>
      <c r="E30" s="63">
        <v>159</v>
      </c>
      <c r="F30" s="57">
        <v>28</v>
      </c>
      <c r="G30" s="57">
        <v>33</v>
      </c>
      <c r="H30" s="57">
        <v>31</v>
      </c>
      <c r="I30" s="57">
        <v>53</v>
      </c>
      <c r="J30" s="57">
        <v>51</v>
      </c>
      <c r="K30" s="57">
        <v>46</v>
      </c>
      <c r="L30" s="57">
        <v>39</v>
      </c>
      <c r="M30" s="57">
        <v>38</v>
      </c>
      <c r="N30" s="57"/>
      <c r="O30" s="58"/>
    </row>
    <row r="31" spans="1:15" ht="12.75">
      <c r="A31" s="75" t="s">
        <v>47</v>
      </c>
      <c r="B31" s="55">
        <v>535</v>
      </c>
      <c r="C31" s="102">
        <v>525</v>
      </c>
      <c r="D31" s="55">
        <v>701</v>
      </c>
      <c r="E31" s="63">
        <v>539</v>
      </c>
      <c r="F31" s="57">
        <v>631</v>
      </c>
      <c r="G31" s="57">
        <v>594</v>
      </c>
      <c r="H31" s="57">
        <v>558</v>
      </c>
      <c r="I31" s="57">
        <v>557</v>
      </c>
      <c r="J31" s="57">
        <v>451</v>
      </c>
      <c r="K31" s="57">
        <v>349</v>
      </c>
      <c r="L31" s="57">
        <v>242</v>
      </c>
      <c r="M31" s="57">
        <v>209</v>
      </c>
      <c r="N31" s="57"/>
      <c r="O31" s="58"/>
    </row>
    <row r="32" spans="1:15" ht="13.5" thickBot="1">
      <c r="A32" s="76" t="s">
        <v>48</v>
      </c>
      <c r="B32" s="65">
        <v>169</v>
      </c>
      <c r="C32" s="103">
        <v>169</v>
      </c>
      <c r="D32" s="65">
        <v>70</v>
      </c>
      <c r="E32" s="60">
        <v>170</v>
      </c>
      <c r="F32" s="61">
        <v>175</v>
      </c>
      <c r="G32" s="61">
        <v>188</v>
      </c>
      <c r="H32" s="61">
        <v>183</v>
      </c>
      <c r="I32" s="61">
        <v>211</v>
      </c>
      <c r="J32" s="61">
        <v>220</v>
      </c>
      <c r="K32" s="61">
        <v>234</v>
      </c>
      <c r="L32" s="61">
        <v>250</v>
      </c>
      <c r="M32" s="208">
        <v>275</v>
      </c>
      <c r="N32" s="208"/>
      <c r="O32" s="210"/>
    </row>
    <row r="33" spans="1:15" ht="13.5" thickBot="1">
      <c r="A33" s="99" t="s">
        <v>0</v>
      </c>
      <c r="B33" s="66">
        <f aca="true" t="shared" si="8" ref="B33:M33">SUM(B29:B32)</f>
        <v>1253</v>
      </c>
      <c r="C33" s="104">
        <f t="shared" si="8"/>
        <v>1193</v>
      </c>
      <c r="D33" s="66">
        <f t="shared" si="8"/>
        <v>1089</v>
      </c>
      <c r="E33" s="33">
        <f t="shared" si="8"/>
        <v>896</v>
      </c>
      <c r="F33" s="33">
        <f>SUM(F29:F32)</f>
        <v>850</v>
      </c>
      <c r="G33" s="33">
        <f t="shared" si="8"/>
        <v>822</v>
      </c>
      <c r="H33" s="33">
        <f t="shared" si="8"/>
        <v>816</v>
      </c>
      <c r="I33" s="33">
        <f t="shared" si="8"/>
        <v>849</v>
      </c>
      <c r="J33" s="33">
        <f t="shared" si="8"/>
        <v>751</v>
      </c>
      <c r="K33" s="33">
        <f t="shared" si="8"/>
        <v>655</v>
      </c>
      <c r="L33" s="33">
        <f t="shared" si="8"/>
        <v>550</v>
      </c>
      <c r="M33" s="33">
        <f t="shared" si="8"/>
        <v>556</v>
      </c>
      <c r="N33" s="33">
        <f>SUM(N29:N32)</f>
        <v>0</v>
      </c>
      <c r="O33" s="34">
        <f>SUM(O29:O32)</f>
        <v>0</v>
      </c>
    </row>
    <row r="34" spans="1:15" ht="13.5" thickBot="1">
      <c r="A34" s="82" t="s">
        <v>62</v>
      </c>
      <c r="B34" s="67" t="str">
        <f aca="true" t="shared" si="9" ref="B34:M34">IF(B33=B5,"OK","")</f>
        <v>OK</v>
      </c>
      <c r="C34" s="105" t="str">
        <f t="shared" si="9"/>
        <v>OK</v>
      </c>
      <c r="D34" s="71" t="str">
        <f t="shared" si="9"/>
        <v>OK</v>
      </c>
      <c r="E34" s="50" t="str">
        <f t="shared" si="9"/>
        <v>OK</v>
      </c>
      <c r="F34" s="50" t="str">
        <f t="shared" si="9"/>
        <v>OK</v>
      </c>
      <c r="G34" s="50" t="str">
        <f t="shared" si="9"/>
        <v>OK</v>
      </c>
      <c r="H34" s="50" t="str">
        <f t="shared" si="9"/>
        <v>OK</v>
      </c>
      <c r="I34" s="50" t="str">
        <f t="shared" si="9"/>
        <v>OK</v>
      </c>
      <c r="J34" s="50" t="str">
        <f>IF(J33=J5,"OK","")</f>
        <v>OK</v>
      </c>
      <c r="K34" s="50" t="str">
        <f>IF(K33=K5,"OK","")</f>
        <v>OK</v>
      </c>
      <c r="L34" s="50" t="str">
        <f t="shared" si="9"/>
        <v>OK</v>
      </c>
      <c r="M34" s="50" t="str">
        <f t="shared" si="9"/>
        <v>OK</v>
      </c>
      <c r="N34" s="50" t="str">
        <f>IF(N33=N5,"OK","")</f>
        <v>OK</v>
      </c>
      <c r="O34" s="51" t="str">
        <f>IF(O33=O5,"OK","")</f>
        <v>OK</v>
      </c>
    </row>
    <row r="35" ht="13.5" thickBot="1">
      <c r="B35" s="28"/>
    </row>
    <row r="36" spans="1:20" ht="12.75">
      <c r="A36" s="258" t="s">
        <v>55</v>
      </c>
      <c r="B36" s="221">
        <v>2007</v>
      </c>
      <c r="C36" s="256"/>
      <c r="D36" s="221">
        <v>2008</v>
      </c>
      <c r="E36" s="256"/>
      <c r="F36" s="256"/>
      <c r="G36" s="256"/>
      <c r="H36" s="256"/>
      <c r="I36" s="256"/>
      <c r="J36" s="256"/>
      <c r="K36" s="256"/>
      <c r="L36" s="256"/>
      <c r="M36" s="256"/>
      <c r="N36" s="256"/>
      <c r="O36" s="257"/>
      <c r="Q36" s="73"/>
      <c r="R36" s="73"/>
      <c r="S36" s="73"/>
      <c r="T36" s="73"/>
    </row>
    <row r="37" spans="1:20" ht="13.5" thickBot="1">
      <c r="A37" s="259"/>
      <c r="B37" s="48" t="s">
        <v>12</v>
      </c>
      <c r="C37" s="100" t="s">
        <v>13</v>
      </c>
      <c r="D37" s="48" t="s">
        <v>14</v>
      </c>
      <c r="E37" s="40" t="s">
        <v>15</v>
      </c>
      <c r="F37" s="40" t="s">
        <v>16</v>
      </c>
      <c r="G37" s="40" t="s">
        <v>17</v>
      </c>
      <c r="H37" s="40" t="s">
        <v>2</v>
      </c>
      <c r="I37" s="40" t="s">
        <v>18</v>
      </c>
      <c r="J37" s="40" t="s">
        <v>19</v>
      </c>
      <c r="K37" s="40" t="s">
        <v>20</v>
      </c>
      <c r="L37" s="40" t="s">
        <v>21</v>
      </c>
      <c r="M37" s="40" t="s">
        <v>11</v>
      </c>
      <c r="N37" s="40" t="s">
        <v>12</v>
      </c>
      <c r="O37" s="49" t="s">
        <v>13</v>
      </c>
      <c r="Q37" s="72"/>
      <c r="R37" s="72"/>
      <c r="S37" s="72"/>
      <c r="T37" s="72"/>
    </row>
    <row r="38" spans="1:15" ht="12.75">
      <c r="A38" s="74" t="s">
        <v>49</v>
      </c>
      <c r="B38" s="53">
        <v>0</v>
      </c>
      <c r="C38" s="101">
        <v>348</v>
      </c>
      <c r="D38" s="53">
        <v>179</v>
      </c>
      <c r="E38" s="62">
        <v>31</v>
      </c>
      <c r="F38" s="54">
        <v>9</v>
      </c>
      <c r="G38" s="54">
        <v>69</v>
      </c>
      <c r="H38" s="54">
        <v>39</v>
      </c>
      <c r="I38" s="54">
        <v>19</v>
      </c>
      <c r="J38" s="54">
        <v>31</v>
      </c>
      <c r="K38" s="54">
        <v>24</v>
      </c>
      <c r="L38" s="54">
        <v>32</v>
      </c>
      <c r="M38" s="207">
        <v>29</v>
      </c>
      <c r="N38" s="207"/>
      <c r="O38" s="209"/>
    </row>
    <row r="39" spans="1:15" ht="12.75">
      <c r="A39" s="75" t="s">
        <v>50</v>
      </c>
      <c r="B39" s="55">
        <v>76</v>
      </c>
      <c r="C39" s="102">
        <v>278</v>
      </c>
      <c r="D39" s="55">
        <v>404</v>
      </c>
      <c r="E39" s="63">
        <v>463</v>
      </c>
      <c r="F39" s="57">
        <v>420</v>
      </c>
      <c r="G39" s="57">
        <v>388</v>
      </c>
      <c r="H39" s="57">
        <v>369</v>
      </c>
      <c r="I39" s="57">
        <v>303</v>
      </c>
      <c r="J39" s="57">
        <v>222</v>
      </c>
      <c r="K39" s="57">
        <v>124</v>
      </c>
      <c r="L39" s="57">
        <v>105</v>
      </c>
      <c r="M39" s="57">
        <v>106</v>
      </c>
      <c r="N39" s="57"/>
      <c r="O39" s="58"/>
    </row>
    <row r="40" spans="1:15" ht="12.75">
      <c r="A40" s="75" t="s">
        <v>47</v>
      </c>
      <c r="B40" s="55">
        <v>539</v>
      </c>
      <c r="C40" s="102">
        <v>545</v>
      </c>
      <c r="D40" s="55">
        <v>531</v>
      </c>
      <c r="E40" s="63">
        <v>498</v>
      </c>
      <c r="F40" s="57">
        <v>440</v>
      </c>
      <c r="G40" s="57">
        <v>433</v>
      </c>
      <c r="H40" s="57">
        <v>423</v>
      </c>
      <c r="I40" s="57">
        <v>409</v>
      </c>
      <c r="J40" s="57">
        <v>435</v>
      </c>
      <c r="K40" s="57">
        <v>483</v>
      </c>
      <c r="L40" s="57">
        <v>489</v>
      </c>
      <c r="M40" s="57">
        <v>466</v>
      </c>
      <c r="N40" s="57"/>
      <c r="O40" s="58"/>
    </row>
    <row r="41" spans="1:15" ht="13.5" thickBot="1">
      <c r="A41" s="76" t="s">
        <v>48</v>
      </c>
      <c r="B41" s="65">
        <v>899</v>
      </c>
      <c r="C41" s="103">
        <v>891</v>
      </c>
      <c r="D41" s="65">
        <v>969</v>
      </c>
      <c r="E41" s="60">
        <v>1019</v>
      </c>
      <c r="F41" s="61">
        <v>1077</v>
      </c>
      <c r="G41" s="61">
        <v>1152</v>
      </c>
      <c r="H41" s="61">
        <v>1192</v>
      </c>
      <c r="I41" s="61">
        <v>1220</v>
      </c>
      <c r="J41" s="61">
        <v>1269</v>
      </c>
      <c r="K41" s="61">
        <v>1316</v>
      </c>
      <c r="L41" s="61">
        <v>1318</v>
      </c>
      <c r="M41" s="208">
        <v>1332</v>
      </c>
      <c r="N41" s="208"/>
      <c r="O41" s="210"/>
    </row>
    <row r="42" spans="1:15" ht="13.5" thickBot="1">
      <c r="A42" s="99" t="s">
        <v>0</v>
      </c>
      <c r="B42" s="66">
        <f aca="true" t="shared" si="10" ref="B42:L42">SUM(B38:B41)</f>
        <v>1514</v>
      </c>
      <c r="C42" s="104">
        <f t="shared" si="10"/>
        <v>2062</v>
      </c>
      <c r="D42" s="66">
        <f t="shared" si="10"/>
        <v>2083</v>
      </c>
      <c r="E42" s="33">
        <f t="shared" si="10"/>
        <v>2011</v>
      </c>
      <c r="F42" s="33">
        <f t="shared" si="10"/>
        <v>1946</v>
      </c>
      <c r="G42" s="33">
        <f t="shared" si="10"/>
        <v>2042</v>
      </c>
      <c r="H42" s="33">
        <f t="shared" si="10"/>
        <v>2023</v>
      </c>
      <c r="I42" s="33">
        <f t="shared" si="10"/>
        <v>1951</v>
      </c>
      <c r="J42" s="33">
        <f t="shared" si="10"/>
        <v>1957</v>
      </c>
      <c r="K42" s="33">
        <f t="shared" si="10"/>
        <v>1947</v>
      </c>
      <c r="L42" s="33">
        <f t="shared" si="10"/>
        <v>1944</v>
      </c>
      <c r="M42" s="33">
        <f>SUM(M38:M41)</f>
        <v>1933</v>
      </c>
      <c r="N42" s="33">
        <f>SUM(N38:N41)</f>
        <v>0</v>
      </c>
      <c r="O42" s="34">
        <f>SUM(O38:O41)</f>
        <v>0</v>
      </c>
    </row>
    <row r="43" spans="1:15" ht="13.5" thickBot="1">
      <c r="A43" s="82" t="s">
        <v>62</v>
      </c>
      <c r="B43" s="67" t="str">
        <f>IF(B42=B4,"OK","")</f>
        <v>OK</v>
      </c>
      <c r="C43" s="106">
        <f>IF(C42=C4,"OK","")</f>
      </c>
      <c r="D43" s="71" t="str">
        <f aca="true" t="shared" si="11" ref="D43:L43">IF(D42=D4,"OK","")</f>
        <v>OK</v>
      </c>
      <c r="E43" s="67" t="str">
        <f t="shared" si="11"/>
        <v>OK</v>
      </c>
      <c r="F43" s="67" t="str">
        <f t="shared" si="11"/>
        <v>OK</v>
      </c>
      <c r="G43" s="67" t="str">
        <f t="shared" si="11"/>
        <v>OK</v>
      </c>
      <c r="H43" s="67" t="str">
        <f t="shared" si="11"/>
        <v>OK</v>
      </c>
      <c r="I43" s="67" t="str">
        <f t="shared" si="11"/>
        <v>OK</v>
      </c>
      <c r="J43" s="67" t="str">
        <f>IF(J42=J4,"OK","")</f>
        <v>OK</v>
      </c>
      <c r="K43" s="67" t="str">
        <f>IF(K42=K4,"OK","")</f>
        <v>OK</v>
      </c>
      <c r="L43" s="67" t="str">
        <f t="shared" si="11"/>
        <v>OK</v>
      </c>
      <c r="M43" s="67" t="str">
        <f>IF(M42=M4,"OK","")</f>
        <v>OK</v>
      </c>
      <c r="N43" s="67" t="str">
        <f>IF(N42=N4,"OK","")</f>
        <v>OK</v>
      </c>
      <c r="O43" s="107" t="str">
        <f>IF(O42=O4,"OK","")</f>
        <v>OK</v>
      </c>
    </row>
  </sheetData>
  <mergeCells count="15">
    <mergeCell ref="B18:C18"/>
    <mergeCell ref="D27:O27"/>
    <mergeCell ref="D18:O18"/>
    <mergeCell ref="A1:A2"/>
    <mergeCell ref="B1:C1"/>
    <mergeCell ref="B9:C9"/>
    <mergeCell ref="A9:A10"/>
    <mergeCell ref="D1:O1"/>
    <mergeCell ref="D9:O9"/>
    <mergeCell ref="A18:A19"/>
    <mergeCell ref="D36:O36"/>
    <mergeCell ref="A36:A37"/>
    <mergeCell ref="B36:C36"/>
    <mergeCell ref="B27:C27"/>
    <mergeCell ref="A27:A28"/>
  </mergeCells>
  <conditionalFormatting sqref="B11:O13">
    <cfRule type="cellIs" priority="1" dxfId="4" operator="equal" stopIfTrue="1">
      <formula>0</formula>
    </cfRule>
  </conditionalFormatting>
  <printOptions/>
  <pageMargins left="0" right="0" top="0" bottom="0"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Lee &amp; Paul Dunthorne</dc:creator>
  <cp:keywords/>
  <dc:description/>
  <cp:lastModifiedBy>mark.e.smith</cp:lastModifiedBy>
  <cp:lastPrinted>2008-10-27T14:50:10Z</cp:lastPrinted>
  <dcterms:created xsi:type="dcterms:W3CDTF">2005-11-17T11:43:16Z</dcterms:created>
  <dcterms:modified xsi:type="dcterms:W3CDTF">2008-10-27T14:54:31Z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