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460" windowWidth="14320" windowHeight="146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<sst xmlns="http://schemas.openxmlformats.org/spreadsheetml/2006/main" count="1405" uniqueCount="397">
  <si>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</si>
  <si>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</si>
  <si>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</si>
  <si>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</si>
  <si>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</si>
  <si>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</si>
  <si>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</si>
  <si>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</si>
  <si>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</si>
  <si>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</si>
  <si>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</si>
  <si>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</si>
  <si>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</si>
  <si>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</si>
  <si>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</si>
  <si>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</si>
  <si>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</si>
  <si>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</si>
  <si>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</si>
  <si>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</si>
  <si>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</si>
  <si>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</si>
  <si>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</si>
  <si>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</si>
  <si>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</si>
  <si>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</si>
  <si>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</si>
  <si>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</si>
  <si>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</si>
  <si>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</si>
  <si>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</si>
  <si>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</si>
  <si>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</si>
  <si>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</si>
  <si>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</si>
  <si>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</si>
  <si>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</si>
  <si>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</si>
  <si>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</si>
  <si>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</si>
  <si>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</si>
  <si>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</si>
  <si>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</si>
  <si>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</si>
  <si>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</si>
  <si>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</si>
  <si>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</si>
  <si>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</si>
  <si>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</si>
  <si>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</si>
  <si>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</si>
  <si>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</si>
  <si>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</si>
  <si>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</si>
  <si>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</si>
  <si>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</si>
  <si>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</si>
  <si>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</si>
  <si>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</si>
  <si>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</si>
  <si>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</si>
  <si>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</si>
  <si>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</si>
  <si>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</si>
  <si>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</si>
  <si>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</si>
  <si>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</si>
  <si>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</si>
  <si>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</si>
  <si>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</si>
  <si>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</si>
  <si>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</si>
  <si>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</si>
  <si>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</si>
  <si>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</si>
  <si>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</si>
  <si>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</si>
  <si>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</si>
  <si>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</si>
  <si>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</si>
  <si>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</si>
  <si>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</si>
  <si>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</si>
  <si>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</si>
  <si>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</si>
  <si>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</si>
  <si>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</si>
  <si>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</si>
  <si>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</si>
  <si>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</si>
  <si>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</si>
  <si>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</si>
  <si>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</si>
  <si>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</si>
  <si>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</si>
  <si>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</si>
  <si>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</si>
  <si>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</si>
  <si>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</si>
  <si>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</si>
  <si>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</si>
  <si>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</si>
  <si>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</si>
  <si>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</si>
  <si>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</si>
  <si>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</si>
  <si>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</si>
  <si>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</si>
  <si>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</si>
  <si>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</si>
  <si>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</si>
  <si>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</si>
  <si>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</si>
  <si>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</si>
  <si>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</si>
  <si>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</si>
  <si>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</si>
  <si>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</si>
  <si>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</si>
  <si>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</si>
  <si>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</si>
  <si>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</si>
  <si>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</si>
  <si>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</si>
  <si>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</si>
  <si>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</si>
  <si>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</si>
  <si>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</si>
  <si>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</si>
  <si>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</si>
  <si>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</si>
  <si>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</si>
  <si>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</si>
  <si>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</si>
  <si>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</si>
  <si>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</si>
  <si>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</si>
  <si>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</si>
  <si>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</si>
  <si>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</si>
  <si>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</si>
  <si>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</si>
  <si>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</si>
  <si>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</si>
  <si>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</si>
  <si>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</si>
  <si>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</si>
  <si>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</si>
  <si>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</si>
  <si>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</si>
  <si>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</si>
  <si>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</si>
  <si>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</si>
  <si>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</si>
  <si>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</si>
  <si>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</si>
  <si>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</si>
  <si>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</si>
  <si>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</si>
  <si>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</si>
  <si>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</si>
  <si>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</si>
  <si>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</si>
  <si>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</si>
  <si>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</si>
  <si>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</si>
  <si>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</si>
  <si>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</si>
  <si>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</si>
  <si>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</si>
  <si>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</si>
  <si>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</si>
  <si>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</si>
  <si>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</si>
  <si>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</si>
  <si>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</si>
  <si>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</si>
  <si>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</si>
  <si>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</si>
  <si>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</si>
  <si>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</si>
  <si>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</si>
  <si>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</si>
  <si>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</si>
  <si>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</si>
  <si>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</si>
  <si>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</si>
  <si>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</si>
  <si>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</si>
  <si>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</si>
  <si>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</si>
  <si>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</si>
  <si>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</si>
  <si>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</si>
  <si>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</si>
  <si>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</si>
  <si>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</si>
  <si>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</si>
  <si>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</si>
  <si>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</si>
  <si>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</si>
  <si>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</si>
  <si>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</si>
  <si>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</si>
  <si>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</si>
  <si>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</si>
  <si>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</si>
  <si>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</si>
  <si>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</si>
  <si>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</si>
  <si>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</si>
  <si>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</si>
  <si>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</si>
  <si>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</si>
  <si>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</si>
  <si>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</si>
  <si>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</si>
  <si>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</si>
  <si>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</si>
  <si>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</si>
  <si>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</si>
  <si>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</si>
  <si>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</si>
  <si>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</si>
  <si>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</si>
  <si>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</si>
  <si>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</si>
  <si>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</si>
  <si>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</si>
  <si>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</si>
  <si>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</si>
  <si>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</si>
  <si>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</si>
  <si>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</si>
  <si>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</si>
  <si>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</si>
  <si>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</si>
  <si>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</si>
  <si>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</si>
  <si>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</si>
  <si>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</si>
  <si>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</si>
  <si>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</si>
  <si>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</si>
  <si>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</si>
  <si>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</si>
  <si>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</si>
  <si>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</si>
  <si>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</si>
  <si>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</si>
  <si>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</si>
  <si>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</si>
  <si>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</si>
  <si>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</si>
  <si>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</si>
  <si>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</si>
  <si>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</si>
  <si>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</si>
  <si>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</si>
  <si>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</si>
  <si>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</si>
  <si>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</si>
  <si>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</si>
  <si>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</si>
  <si>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</si>
  <si>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</si>
  <si>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</si>
  <si>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</si>
  <si>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</si>
  <si>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</si>
  <si>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</si>
  <si>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</si>
  <si>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</si>
  <si>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</si>
  <si>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</si>
  <si>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</si>
  <si>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</si>
  <si>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</si>
  <si>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</si>
  <si>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</si>
  <si>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</si>
  <si>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</si>
  <si>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</si>
  <si>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</si>
  <si>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</si>
  <si>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</si>
  <si>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</si>
  <si>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</si>
  <si>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</si>
  <si>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</si>
  <si>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</si>
  <si>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</si>
  <si>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</si>
  <si>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</si>
  <si>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</si>
  <si>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</si>
  <si>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</si>
  <si>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</si>
  <si>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</si>
  <si>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</si>
  <si>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</si>
  <si>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</si>
  <si>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</si>
  <si>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</si>
  <si>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</si>
  <si>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</si>
  <si>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</si>
  <si>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</si>
  <si>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</si>
  <si>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</si>
  <si>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</si>
  <si>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</si>
  <si>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</si>
  <si>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</si>
  <si>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</si>
  <si>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</si>
  <si>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</si>
  <si>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</si>
  <si>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</si>
  <si>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</si>
  <si>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</si>
  <si>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</si>
  <si>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</si>
  <si>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</si>
  <si>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</si>
  <si>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</si>
  <si>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</si>
  <si>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</si>
  <si>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</si>
  <si>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</si>
  <si>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</si>
  <si>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</si>
  <si>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</si>
  <si>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</si>
  <si>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</si>
  <si>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</si>
  <si>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</si>
  <si>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</si>
  <si>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</si>
  <si>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</si>
  <si>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</si>
  <si>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</si>
  <si>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</si>
  <si>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</si>
  <si>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</si>
  <si>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</si>
  <si>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</si>
  <si>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</si>
  <si>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</si>
  <si>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</si>
  <si>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</si>
  <si>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</si>
  <si>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</si>
  <si>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</si>
  <si>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</si>
  <si>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</si>
  <si>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</si>
  <si>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</si>
  <si>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</si>
  <si>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</si>
  <si>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</si>
  <si>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</si>
  <si>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</si>
  <si>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</si>
  <si>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</si>
  <si>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</si>
  <si>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</si>
  <si>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</si>
  <si>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</si>
  <si>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</si>
  <si>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</si>
  <si>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</si>
  <si>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</si>
  <si>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</si>
  <si>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</si>
  <si>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</si>
  <si>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</si>
  <si>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</si>
  <si>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</si>
  <si>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</si>
  <si>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</si>
  <si>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</si>
  <si>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</si>
  <si>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</si>
  <si>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</si>
  <si>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</si>
  <si>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</si>
  <si>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</si>
  <si>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</si>
  <si>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</si>
  <si>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</si>
  <si>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</si>
  <si>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USM</t>
  </si>
  <si>
    <t>MER/WWU/WN002</t>
  </si>
  <si>
    <t>Ultrasonic meter from Maelor stream A failed calibration and required repair by manufacturer</t>
  </si>
  <si>
    <t>Identified during meter recalibration</t>
  </si>
  <si>
    <t>WN002</t>
  </si>
</sst>
</file>

<file path=xl/styles.xml><?xml version="1.0" encoding="utf-8"?>
<styleSheet xmlns="http://schemas.openxmlformats.org/spreadsheetml/2006/main">
  <numFmts count="2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  <numFmt numFmtId="180" formatCode="0.0"/>
    <numFmt numFmtId="181" formatCode="0.000"/>
    <numFmt numFmtId="182" formatCode="0.0000"/>
    <numFmt numFmtId="183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8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83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9.5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.75">
      <c r="A8" s="57"/>
      <c r="B8" s="64" t="s">
        <v>192</v>
      </c>
      <c r="C8" s="67" t="s">
        <v>394</v>
      </c>
      <c r="D8" s="68"/>
      <c r="E8" s="69"/>
      <c r="F8" s="57"/>
    </row>
    <row r="9" spans="1:6" ht="13.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7.75" thickBot="1" thickTop="1">
      <c r="A11" s="57"/>
      <c r="B11" s="1" t="s">
        <v>166</v>
      </c>
      <c r="C11" s="74" t="s">
        <v>395</v>
      </c>
      <c r="D11" s="75"/>
      <c r="E11" s="76"/>
      <c r="F11" s="57"/>
    </row>
    <row r="12" spans="1:6" ht="6.75" customHeight="1" thickBot="1" thickTop="1">
      <c r="A12" s="57"/>
      <c r="B12" s="57"/>
      <c r="C12" s="57"/>
      <c r="D12" s="57"/>
      <c r="E12" s="57"/>
      <c r="F12" s="57"/>
    </row>
    <row r="13" spans="1:6" ht="13.5" thickBot="1">
      <c r="A13" s="57"/>
      <c r="B13" s="64" t="s">
        <v>253</v>
      </c>
      <c r="C13" s="2" t="s">
        <v>342</v>
      </c>
      <c r="D13" s="61">
        <v>43059</v>
      </c>
      <c r="E13" s="29" t="s">
        <v>372</v>
      </c>
      <c r="F13" s="57"/>
    </row>
    <row r="14" spans="1:6" ht="13.5" thickBot="1">
      <c r="A14" s="57"/>
      <c r="B14" s="64"/>
      <c r="C14" s="2" t="s">
        <v>165</v>
      </c>
      <c r="D14" s="61">
        <v>43089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3.5" thickBot="1">
      <c r="A16" s="57"/>
      <c r="B16" s="64" t="s">
        <v>254</v>
      </c>
      <c r="C16" s="2" t="s">
        <v>344</v>
      </c>
      <c r="D16" s="62">
        <v>42670</v>
      </c>
      <c r="E16" s="29" t="s">
        <v>372</v>
      </c>
      <c r="F16" s="57"/>
    </row>
    <row r="17" spans="1:6" ht="13.5" thickBot="1">
      <c r="A17" s="57"/>
      <c r="B17" s="64"/>
      <c r="C17" s="2" t="s">
        <v>343</v>
      </c>
      <c r="D17" s="61">
        <v>43059</v>
      </c>
      <c r="E17" s="29" t="s">
        <v>372</v>
      </c>
      <c r="F17" s="57"/>
    </row>
    <row r="18" spans="1:6" ht="13.5" thickBot="1">
      <c r="A18" s="57"/>
      <c r="B18" s="64"/>
      <c r="C18" s="2" t="s">
        <v>353</v>
      </c>
      <c r="D18" s="61">
        <v>41730</v>
      </c>
      <c r="E18" s="29" t="s">
        <v>372</v>
      </c>
      <c r="F18" s="57"/>
    </row>
    <row r="19" spans="1:6" ht="13.5" thickBot="1">
      <c r="A19" s="57"/>
      <c r="B19" s="64"/>
      <c r="C19" s="2" t="s">
        <v>354</v>
      </c>
      <c r="D19" s="61">
        <v>42690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3.5" thickBot="1">
      <c r="A21" s="57"/>
      <c r="B21" s="2" t="s">
        <v>341</v>
      </c>
      <c r="C21" s="2"/>
      <c r="D21" s="60" t="s">
        <v>346</v>
      </c>
      <c r="E21" t="str">
        <f>VLOOKUP($D$21,OfftakeRange,3)</f>
        <v>MAELOF</v>
      </c>
      <c r="F21" s="57"/>
    </row>
    <row r="22" spans="1:6" ht="12.75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.75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.75">
      <c r="A24" s="57"/>
      <c r="B24" s="2" t="s">
        <v>116</v>
      </c>
      <c r="C24" s="2"/>
      <c r="D24" t="s">
        <v>392</v>
      </c>
      <c r="F24" s="57"/>
    </row>
    <row r="25" spans="1:6" ht="12.75">
      <c r="A25" s="57"/>
      <c r="B25" s="2" t="s">
        <v>340</v>
      </c>
      <c r="C25" s="2"/>
      <c r="D25" t="str">
        <f>VLOOKUP($D$21,OfftakeRange,6)</f>
        <v>WN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3">
        <v>2.029</v>
      </c>
      <c r="E27" s="29" t="s">
        <v>388</v>
      </c>
      <c r="F27" s="57"/>
    </row>
    <row r="28" spans="1:6" ht="13.5" thickBot="1">
      <c r="A28" s="57"/>
      <c r="B28" s="2" t="s">
        <v>381</v>
      </c>
      <c r="C28" s="2"/>
      <c r="D28" s="60">
        <v>3.175</v>
      </c>
      <c r="E28" s="29" t="s">
        <v>389</v>
      </c>
      <c r="F28" s="57"/>
    </row>
    <row r="29" spans="1:6" ht="13.5" thickBot="1">
      <c r="A29" s="57"/>
      <c r="B29" s="2" t="s">
        <v>127</v>
      </c>
      <c r="C29" s="2"/>
      <c r="D29" s="60">
        <v>37.7</v>
      </c>
      <c r="E29" s="29" t="s">
        <v>390</v>
      </c>
      <c r="F29" s="57"/>
    </row>
    <row r="30" spans="1:6" ht="13.5" thickBot="1">
      <c r="A30" s="57"/>
      <c r="B30" s="2" t="s">
        <v>167</v>
      </c>
      <c r="C30" s="2"/>
      <c r="D30" s="60" t="s">
        <v>186</v>
      </c>
      <c r="E30" t="str">
        <f>VLOOKUP(D30,SignificanceRange,2)</f>
        <v>&gt;= 30, &lt; 50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3.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.75">
      <c r="B35" t="s">
        <v>382</v>
      </c>
      <c r="C35" s="2"/>
    </row>
    <row r="36" spans="2:3" ht="12.75">
      <c r="B36" t="s">
        <v>383</v>
      </c>
      <c r="C36" s="2"/>
    </row>
    <row r="37" ht="12.75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zoomScalePageLayoutView="0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.75">
      <c r="A1" s="2" t="s">
        <v>233</v>
      </c>
    </row>
    <row r="2" ht="13.5" thickBot="1"/>
    <row r="3" spans="1:7" ht="1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.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.75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.75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.75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.75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.75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.75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.75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.75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.75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.75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.75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.75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.75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.75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.75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.75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.75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.75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.75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.75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.75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.75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.75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.75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.75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.75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.75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.75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.75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.75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.75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.75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.75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.75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.75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.75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.75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.75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.75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.75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.75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.75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.75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.75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.75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.75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.75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.75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.75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.75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.75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.75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.75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.75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.75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.75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.75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.75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.75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.75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.75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.75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.75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.75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.75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.75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.75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.75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.75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.75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.75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.75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.75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.75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.75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.75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.75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.75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.75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.75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.75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.75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.75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.75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.75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.75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.75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.75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.75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.75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.75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.75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.75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.75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.75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.75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.75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.75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.75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.75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.75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.75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.75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.75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.75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.75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.75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.75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.75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.75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.75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.75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.75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.75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.75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.75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.75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.75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.75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.75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.75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.75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.75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.75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.75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.75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.75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.75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.75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.75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.75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.75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.75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.75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.75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.75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.75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.75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.75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.75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.75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.75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.75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.75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.75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.75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.75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.75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.75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.75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.75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.75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.75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.75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.75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.75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.75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.75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.75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.75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.75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.75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.75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.75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.75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.75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.75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.75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.75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.75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.75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.75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.75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.75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.75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.75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.75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.75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3.5" thickBot="1">
      <c r="A192" s="3"/>
      <c r="B192" s="4"/>
      <c r="C192" s="4"/>
      <c r="D192" s="4"/>
      <c r="E192" s="18"/>
      <c r="F192" s="18"/>
      <c r="G192" s="19"/>
    </row>
    <row r="193" ht="13.5" thickTop="1"/>
    <row r="194" ht="13.5" thickBot="1"/>
    <row r="195" spans="1:5" ht="13.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.75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3.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5" thickBot="1" thickTop="1">
      <c r="C198" s="12" t="s">
        <v>186</v>
      </c>
      <c r="D198" s="15" t="s">
        <v>190</v>
      </c>
      <c r="E198" s="5" t="s">
        <v>196</v>
      </c>
    </row>
    <row r="199" ht="13.5" thickTop="1">
      <c r="E199" s="5" t="s">
        <v>197</v>
      </c>
    </row>
    <row r="200" ht="12.75">
      <c r="E200" s="5" t="s">
        <v>198</v>
      </c>
    </row>
    <row r="201" ht="12.75">
      <c r="E201" s="5" t="s">
        <v>199</v>
      </c>
    </row>
    <row r="202" ht="12.75">
      <c r="E202" s="5" t="s">
        <v>200</v>
      </c>
    </row>
    <row r="203" ht="13.5" thickBot="1">
      <c r="E203" s="6" t="s">
        <v>252</v>
      </c>
    </row>
    <row r="204" ht="13.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C2" sqref="C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5.5">
      <c r="A2" s="53" t="str">
        <f>'Notification Sheet'!$D$4</f>
        <v>WN002</v>
      </c>
      <c r="B2" s="53" t="str">
        <f>'Notification Sheet'!$C$5</f>
        <v>MER/WWU/WN002</v>
      </c>
      <c r="C2" s="53" t="str">
        <f>'Notification Sheet'!$C$8</f>
        <v>Ultrasonic meter from Maelor stream A failed calibration and required repair by manufacturer</v>
      </c>
      <c r="D2" s="53" t="str">
        <f>'Notification Sheet'!$D$21</f>
        <v>Maelor MUA</v>
      </c>
      <c r="E2" s="53" t="str">
        <f>'Notification Sheet'!$D$25</f>
        <v>WN</v>
      </c>
      <c r="F2" s="53" t="str">
        <f>'Notification Sheet'!$D$23</f>
        <v>Wales &amp; West Utilities  - DN</v>
      </c>
      <c r="G2" s="53" t="str">
        <f>'Notification Sheet'!$D$30</f>
        <v>Medium</v>
      </c>
      <c r="H2" s="53">
        <f>'Notification Sheet'!$D$28</f>
        <v>3.175</v>
      </c>
      <c r="I2" s="54">
        <f>'Notification Sheet'!$D$29</f>
        <v>37.7</v>
      </c>
      <c r="J2" s="55">
        <f>'Notification Sheet'!$D$16</f>
        <v>42670</v>
      </c>
      <c r="K2" s="55">
        <f>'Notification Sheet'!$D$17</f>
        <v>43059</v>
      </c>
      <c r="L2" s="56">
        <f>'Notification Sheet'!$D$18</f>
        <v>41730</v>
      </c>
      <c r="M2" s="56">
        <f>'Notification Sheet'!$D$19</f>
        <v>42690</v>
      </c>
      <c r="N2" s="56">
        <f>'Notification Sheet'!$D$13</f>
        <v>43059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2017-11-22T11:45:42Z</dcterms:modified>
  <cp:category/>
  <cp:version/>
  <cp:contentType/>
  <cp:contentStatus/>
</cp:coreProperties>
</file>