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2412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<sst xmlns="http://schemas.openxmlformats.org/spreadsheetml/2006/main" count="1272" uniqueCount="382">
  <si>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</si>
  <si>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</si>
  <si>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</si>
  <si>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</si>
  <si>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</si>
  <si>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</si>
  <si>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</si>
  <si>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</si>
  <si>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</si>
  <si>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</si>
  <si>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</si>
  <si>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</si>
  <si>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</si>
  <si>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</si>
  <si>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</si>
  <si>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</si>
  <si>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</si>
  <si>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</si>
  <si>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</si>
  <si>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</si>
  <si>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</si>
  <si>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</si>
  <si>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</si>
  <si>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</si>
  <si>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</si>
  <si>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</si>
  <si>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</si>
  <si>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</si>
  <si>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</si>
  <si>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</si>
  <si>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</si>
  <si>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</si>
  <si>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</si>
  <si>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</si>
  <si>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</si>
  <si>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</si>
  <si>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</si>
  <si>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</si>
  <si>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</si>
  <si>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</si>
  <si>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</si>
  <si>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</si>
  <si>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</si>
  <si>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</si>
  <si>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</si>
  <si>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</si>
  <si>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</si>
  <si>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</si>
  <si>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</si>
  <si>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</si>
  <si>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</si>
  <si>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</si>
  <si>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</si>
  <si>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</si>
  <si>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</si>
  <si>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</si>
  <si>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</si>
  <si>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</si>
  <si>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</si>
  <si>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</si>
  <si>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</si>
  <si>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</si>
  <si>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</si>
  <si>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</si>
  <si>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</si>
  <si>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</si>
  <si>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</si>
  <si>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</si>
  <si>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</si>
  <si>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</si>
  <si>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</si>
  <si>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</si>
  <si>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</si>
  <si>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</si>
  <si>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</si>
  <si>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</si>
  <si>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</si>
  <si>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</si>
  <si>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</si>
  <si>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</si>
  <si>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</si>
  <si>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</si>
  <si>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</si>
  <si>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</si>
  <si>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</si>
  <si>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</si>
  <si>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</si>
  <si>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</si>
  <si>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</si>
  <si>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</si>
  <si>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</si>
  <si>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</si>
  <si>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</si>
  <si>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</si>
  <si>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</si>
  <si>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</si>
  <si>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</si>
  <si>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</si>
  <si>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</si>
  <si>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</si>
  <si>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</si>
  <si>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</si>
  <si>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</si>
  <si>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</si>
  <si>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</si>
  <si>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</si>
  <si>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</si>
  <si>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</si>
  <si>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</si>
  <si>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</si>
  <si>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</si>
  <si>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</si>
  <si>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</si>
  <si>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</si>
  <si>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</si>
  <si>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</si>
  <si>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</si>
  <si>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</si>
  <si>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</si>
  <si>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</si>
  <si>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</si>
  <si>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</si>
  <si>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</si>
  <si>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</si>
  <si>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</si>
  <si>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</si>
  <si>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</si>
  <si>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</si>
  <si>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</si>
  <si>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</si>
  <si>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</si>
  <si>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</si>
  <si>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</si>
  <si>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</si>
  <si>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</si>
  <si>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</si>
  <si>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</si>
  <si>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</si>
  <si>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</si>
  <si>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</si>
  <si>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</si>
  <si>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</si>
  <si>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</si>
  <si>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</si>
  <si>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</si>
  <si>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</si>
  <si>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</si>
  <si>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</si>
  <si>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</si>
  <si>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</si>
  <si>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</si>
  <si>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</si>
  <si>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</si>
  <si>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</si>
  <si>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</si>
  <si>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</si>
  <si>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</si>
  <si>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</si>
  <si>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</si>
  <si>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</si>
  <si>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</si>
  <si>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</si>
  <si>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</si>
  <si>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</si>
  <si>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</si>
  <si>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</si>
  <si>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</si>
  <si>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</si>
  <si>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</si>
  <si>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</si>
  <si>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</si>
  <si>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</si>
  <si>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</si>
  <si>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</si>
  <si>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</si>
  <si>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</si>
  <si>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</si>
  <si>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</si>
  <si>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</si>
  <si>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</si>
  <si>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</si>
  <si>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</si>
  <si>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</si>
  <si>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</si>
  <si>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</si>
  <si>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</si>
  <si>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</si>
  <si>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</si>
  <si>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</si>
  <si>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</si>
  <si>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</si>
  <si>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</si>
  <si>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</si>
  <si>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</si>
  <si>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</si>
  <si>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</si>
  <si>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</si>
  <si>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</si>
  <si>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</si>
  <si>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</si>
  <si>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</si>
  <si>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</si>
  <si>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</si>
  <si>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</si>
  <si>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</si>
  <si>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</si>
  <si>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</si>
  <si>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</si>
  <si>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</si>
  <si>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</si>
  <si>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</si>
  <si>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</si>
  <si>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</si>
  <si>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</si>
  <si>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</si>
  <si>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</si>
  <si>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</si>
  <si>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</si>
  <si>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</si>
  <si>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</si>
  <si>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</si>
  <si>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</si>
  <si>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</si>
  <si>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</si>
  <si>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</si>
  <si>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</si>
  <si>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</si>
  <si>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</si>
  <si>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</si>
  <si>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</si>
  <si>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</si>
  <si>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</si>
  <si>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</si>
  <si>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</si>
  <si>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</si>
  <si>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</si>
  <si>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</si>
  <si>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</si>
  <si>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</si>
  <si>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</si>
  <si>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</si>
  <si>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</si>
  <si>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</si>
  <si>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</si>
  <si>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</si>
  <si>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</si>
  <si>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</si>
  <si>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</si>
  <si>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</si>
  <si>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</si>
  <si>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</si>
  <si>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</si>
  <si>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</si>
  <si>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</si>
  <si>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</si>
  <si>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</si>
  <si>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</si>
  <si>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</si>
  <si>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</si>
  <si>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</si>
  <si>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</si>
  <si>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</si>
  <si>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</si>
  <si>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</si>
  <si>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</si>
  <si>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</si>
  <si>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</si>
  <si>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</si>
  <si>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</si>
  <si>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</si>
  <si>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</si>
  <si>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</si>
  <si>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</si>
  <si>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</si>
  <si>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</si>
  <si>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</si>
  <si>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</si>
  <si>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</si>
  <si>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</si>
  <si>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</si>
  <si>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</si>
  <si>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</si>
  <si>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</si>
  <si>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</si>
  <si>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</si>
  <si>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</si>
  <si>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</si>
  <si>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</si>
  <si>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</si>
  <si>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</si>
  <si>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</si>
  <si>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</si>
  <si>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</si>
  <si>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</si>
  <si>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</si>
  <si>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</si>
  <si>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</si>
  <si>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</si>
  <si>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</si>
  <si>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</si>
  <si>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</si>
  <si>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</si>
  <si>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</si>
  <si>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</si>
  <si>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</si>
  <si>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</si>
  <si>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</si>
  <si>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</si>
  <si>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</si>
  <si>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</si>
  <si>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</si>
  <si>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</si>
  <si>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</si>
  <si>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</si>
  <si>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</si>
  <si>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</si>
  <si>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</si>
  <si>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</si>
  <si>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</si>
  <si>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</si>
  <si>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</si>
  <si>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</si>
  <si>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</si>
  <si>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</si>
  <si>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</si>
  <si>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</si>
  <si>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</si>
  <si>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</si>
  <si>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</si>
  <si>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</si>
  <si>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</si>
  <si>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</si>
  <si>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</si>
  <si>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</si>
  <si>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</si>
  <si>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</si>
  <si>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</si>
  <si>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</si>
  <si>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</si>
  <si>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</si>
  <si>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</si>
  <si>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</si>
  <si>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</si>
  <si>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</si>
  <si>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</si>
  <si>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</si>
  <si>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</si>
  <si>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</si>
  <si>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</si>
  <si>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</si>
  <si>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</si>
  <si>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</si>
  <si>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</si>
  <si>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</si>
  <si>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</si>
  <si>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</si>
  <si>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</si>
  <si>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</si>
  <si>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</si>
  <si>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</si>
  <si>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</si>
  <si>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</si>
  <si>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</si>
  <si>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</si>
  <si>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</si>
  <si>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</si>
  <si>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</si>
  <si>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</si>
  <si>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</si>
  <si>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</si>
  <si>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</si>
  <si>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</si>
  <si>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</si>
  <si>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</si>
  <si>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</si>
  <si>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</si>
  <si>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Failure of interposing volume integrator relay to telemetry resulting in under billing.</t>
  </si>
  <si>
    <t>Discrepancies in average instantaneous F1 volume flow rate versus hourly volume derived from volume integrator readings via derive GTMS point name ANAG_VAL1.</t>
  </si>
  <si>
    <t>23/02/2010 and 02/09/2010</t>
  </si>
  <si>
    <r>
      <t>MER/UKD/173/10</t>
    </r>
    <r>
      <rPr>
        <sz val="12"/>
        <rFont val="Times New Roman"/>
        <family val="1"/>
      </rPr>
      <t xml:space="preserve"> </t>
    </r>
  </si>
  <si>
    <t>Lower Quinton UMA &amp; UMB</t>
  </si>
  <si>
    <t>WM011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</si>
</sst>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dd\,\ d\ mmmm\ yy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3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31" sqref="D3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8" t="s">
        <v>260</v>
      </c>
      <c r="C2" s="58"/>
      <c r="D2" s="58"/>
      <c r="E2" s="58"/>
      <c r="F2" s="3"/>
    </row>
    <row r="3" spans="1:6" ht="12.75" thickBot="1">
      <c r="A3" s="3"/>
      <c r="B3" s="3"/>
      <c r="C3" s="3"/>
      <c r="D3" s="3"/>
      <c r="E3" s="3"/>
      <c r="F3" s="3"/>
    </row>
    <row r="4" spans="1:6" ht="12.75" customHeight="1" thickBot="1">
      <c r="A4" s="3"/>
      <c r="B4" s="62" t="s">
        <v>311</v>
      </c>
      <c r="C4" s="62"/>
      <c r="D4" t="s">
        <v>381</v>
      </c>
      <c r="E4" s="48" t="s">
        <v>379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9" t="s">
        <v>310</v>
      </c>
      <c r="C7" s="52" t="s">
        <v>376</v>
      </c>
      <c r="D7" s="53"/>
      <c r="E7" s="54"/>
      <c r="F7" s="3"/>
    </row>
    <row r="8" spans="1:6" ht="12.75" thickBot="1">
      <c r="A8" s="3"/>
      <c r="B8" s="49"/>
      <c r="C8" s="55"/>
      <c r="D8" s="56"/>
      <c r="E8" s="5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9" t="s">
        <v>377</v>
      </c>
      <c r="D10" s="60"/>
      <c r="E10" s="61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9" t="s">
        <v>320</v>
      </c>
      <c r="C12" s="2" t="s">
        <v>266</v>
      </c>
      <c r="D12" s="8">
        <v>40533</v>
      </c>
      <c r="F12" s="3"/>
    </row>
    <row r="13" spans="1:6" ht="13.5" thickBot="1" thickTop="1">
      <c r="A13" s="3"/>
      <c r="B13" s="49"/>
      <c r="C13" s="2" t="s">
        <v>280</v>
      </c>
      <c r="D13" s="8">
        <v>40564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9" t="s">
        <v>321</v>
      </c>
      <c r="C15" s="2" t="s">
        <v>267</v>
      </c>
      <c r="D15" s="9">
        <v>40533</v>
      </c>
      <c r="F15" s="3"/>
    </row>
    <row r="16" spans="1:6" ht="13.5" thickBot="1" thickTop="1">
      <c r="A16" s="3"/>
      <c r="B16" s="49"/>
      <c r="C16" s="2" t="s">
        <v>268</v>
      </c>
      <c r="D16" s="8">
        <v>40231</v>
      </c>
      <c r="F16" s="3"/>
    </row>
    <row r="17" spans="1:6" ht="13.5" thickBot="1" thickTop="1">
      <c r="A17" s="3"/>
      <c r="B17" s="49"/>
      <c r="C17" s="2" t="s">
        <v>269</v>
      </c>
      <c r="D17" s="8">
        <v>40231</v>
      </c>
      <c r="F17" s="3"/>
    </row>
    <row r="18" spans="1:6" ht="13.5" thickBot="1" thickTop="1">
      <c r="A18" s="3"/>
      <c r="B18" s="49"/>
      <c r="C18" s="2" t="s">
        <v>270</v>
      </c>
      <c r="D18" s="8" t="s">
        <v>378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380</v>
      </c>
      <c r="E20" t="str">
        <f>VLOOKUP($D$20,OfftakeRange,3)</f>
        <v>LOWQOF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E21" s="30"/>
      <c r="F21" s="3"/>
    </row>
    <row r="22" spans="1:6" ht="12">
      <c r="A22" s="3"/>
      <c r="B22" s="2"/>
      <c r="C22" s="2" t="s">
        <v>263</v>
      </c>
      <c r="D22" t="str">
        <f>VLOOKUP($D$20,OfftakeRange,5)</f>
        <v>National Grid - DN</v>
      </c>
      <c r="E22" s="30"/>
      <c r="F22" s="3"/>
    </row>
    <row r="23" spans="1:6" ht="12">
      <c r="A23" s="3"/>
      <c r="B23" s="2" t="s">
        <v>5</v>
      </c>
      <c r="C23" s="2"/>
      <c r="D23" t="str">
        <f>VLOOKUP($D$20,OfftakeRange,7)</f>
        <v>Ultrasonic</v>
      </c>
      <c r="E23" s="30"/>
      <c r="F23" s="3"/>
    </row>
    <row r="24" spans="1:6" ht="12">
      <c r="A24" s="3"/>
      <c r="B24" s="2" t="s">
        <v>264</v>
      </c>
      <c r="C24" s="2"/>
      <c r="D24" t="str">
        <f>VLOOKUP($D$20,OfftakeRange,6)</f>
        <v>WM</v>
      </c>
      <c r="E24" s="30"/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0" t="s">
        <v>16</v>
      </c>
      <c r="C26" s="51"/>
      <c r="D26" s="6"/>
      <c r="F26" s="3"/>
    </row>
    <row r="27" spans="1:6" ht="16.5" thickBot="1" thickTop="1">
      <c r="A27" s="3"/>
      <c r="B27" s="2" t="s">
        <v>18</v>
      </c>
      <c r="C27" s="2"/>
      <c r="D27" s="47">
        <v>0.5</v>
      </c>
      <c r="F27" s="3"/>
    </row>
    <row r="28" spans="1:6" ht="13.5" thickBot="1" thickTop="1">
      <c r="A28" s="3"/>
      <c r="B28" s="2" t="s">
        <v>17</v>
      </c>
      <c r="C28" s="2"/>
      <c r="D28" s="6">
        <v>5.5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/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4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85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9" width="9.7109375" style="0" bestFit="1" customWidth="1"/>
    <col min="10" max="10" width="8.8515625" style="0" customWidth="1"/>
    <col min="11" max="11" width="22.28125" style="0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WM01121122010</v>
      </c>
      <c r="B2" t="str">
        <f>'Notification Sheet'!D4</f>
        <v>WM011</v>
      </c>
      <c r="C2" t="str">
        <f>'Notification Sheet'!C7</f>
        <v>Failure of interposing volume integrator relay to telemetry resulting in under billing.</v>
      </c>
      <c r="D2" t="str">
        <f>'Notification Sheet'!C10</f>
        <v>Discrepancies in average instantaneous F1 volume flow rate versus hourly volume derived from volume integrator readings via derive GTMS point name ANAG_VAL1.</v>
      </c>
      <c r="E2" s="10">
        <f>'Notification Sheet'!D12</f>
        <v>40533</v>
      </c>
      <c r="F2" s="10">
        <f>'Notification Sheet'!D13</f>
        <v>40564</v>
      </c>
      <c r="G2" s="10">
        <f>'Notification Sheet'!D15</f>
        <v>40533</v>
      </c>
      <c r="H2" s="10">
        <f>'Notification Sheet'!D16</f>
        <v>40231</v>
      </c>
      <c r="I2" s="10">
        <f>'Notification Sheet'!D17</f>
        <v>40231</v>
      </c>
      <c r="J2" t="str">
        <f>'Notification Sheet'!D18</f>
        <v>23/02/2010 and 02/09/2010</v>
      </c>
      <c r="K2" t="str">
        <f>'Notification Sheet'!D20</f>
        <v>Lower Quinton UMA &amp; UMB</v>
      </c>
      <c r="L2">
        <f>'Notification Sheet'!D26</f>
        <v>0</v>
      </c>
      <c r="M2">
        <f>'Notification Sheet'!D27</f>
        <v>0.5</v>
      </c>
      <c r="N2">
        <f>'Notification Sheet'!D28</f>
        <v>5.5</v>
      </c>
      <c r="O2" t="str">
        <f>'Notification Sheet'!D29</f>
        <v>Low</v>
      </c>
      <c r="P2">
        <f>'Notification Sheet'!D31</f>
        <v>0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2011-05-10T12:56:50Z</dcterms:modified>
  <cp:category/>
  <cp:version/>
  <cp:contentType/>
  <cp:contentStatus/>
</cp:coreProperties>
</file>