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4580" windowHeight="1176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calcMode="manual" fullCalcOnLoad="1"/>
</workbook>
</file>

<file path=xl/sharedStrings.xml><?xml version="1.0" encoding="utf-8"?>
<sst xmlns="http://schemas.openxmlformats.org/spreadsheetml/2006/main" count="1405" uniqueCount="396">
  <si>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</si>
  <si>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</si>
  <si>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</si>
  <si>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</si>
  <si>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</si>
  <si>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</si>
  <si>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</si>
  <si>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</si>
  <si>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</si>
  <si>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</si>
  <si>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</si>
  <si>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</si>
  <si>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</si>
  <si>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</si>
  <si>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</si>
  <si>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</si>
  <si>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</si>
  <si>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</si>
  <si>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</si>
  <si>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</si>
  <si>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</si>
  <si>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</si>
  <si>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</si>
  <si>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</si>
  <si>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</si>
  <si>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</si>
  <si>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</si>
  <si>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</si>
  <si>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</si>
  <si>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</si>
  <si>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</si>
  <si>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</si>
  <si>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</si>
  <si>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</si>
  <si>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</si>
  <si>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</si>
  <si>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</si>
  <si>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</si>
  <si>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</si>
  <si>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</si>
  <si>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</si>
  <si>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</si>
  <si>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</si>
  <si>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</si>
  <si>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</si>
  <si>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</si>
  <si>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</si>
  <si>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</si>
  <si>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</si>
  <si>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</si>
  <si>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</si>
  <si>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</si>
  <si>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</si>
  <si>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</si>
  <si>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</si>
  <si>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</si>
  <si>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</si>
  <si>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</si>
  <si>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</si>
  <si>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</si>
  <si>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</si>
  <si>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</si>
  <si>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</si>
  <si>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</si>
  <si>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</si>
  <si>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</si>
  <si>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</si>
  <si>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</si>
  <si>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</si>
  <si>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</si>
  <si>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</si>
  <si>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</si>
  <si>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</si>
  <si>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</si>
  <si>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</si>
  <si>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</si>
  <si>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</si>
  <si>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</si>
  <si>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</si>
  <si>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</si>
  <si>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</si>
  <si>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</si>
  <si>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</si>
  <si>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</si>
  <si>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</si>
  <si>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</si>
  <si>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</si>
  <si>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</si>
  <si>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</si>
  <si>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</si>
  <si>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</si>
  <si>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</si>
  <si>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</si>
  <si>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</si>
  <si>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</si>
  <si>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</si>
  <si>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</si>
  <si>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</si>
  <si>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</si>
  <si>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</si>
  <si>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</si>
  <si>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</si>
  <si>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</si>
  <si>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</si>
  <si>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</si>
  <si>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</si>
  <si>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</si>
  <si>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</si>
  <si>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</si>
  <si>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</si>
  <si>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</si>
  <si>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</si>
  <si>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</si>
  <si>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</si>
  <si>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</si>
  <si>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</si>
  <si>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</si>
  <si>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</si>
  <si>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</si>
  <si>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</si>
  <si>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</si>
  <si>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</si>
  <si>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</si>
  <si>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</si>
  <si>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</si>
  <si>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</si>
  <si>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</si>
  <si>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</si>
  <si>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</si>
  <si>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</si>
  <si>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</si>
  <si>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</si>
  <si>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</si>
  <si>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</si>
  <si>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</si>
  <si>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</si>
  <si>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</si>
  <si>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</si>
  <si>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</si>
  <si>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</si>
  <si>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</si>
  <si>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</si>
  <si>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</si>
  <si>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</si>
  <si>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</si>
  <si>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</si>
  <si>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</si>
  <si>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</si>
  <si>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</si>
  <si>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</si>
  <si>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</si>
  <si>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</si>
  <si>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</si>
  <si>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</si>
  <si>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</si>
  <si>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</si>
  <si>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</si>
  <si>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</si>
  <si>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</si>
  <si>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</si>
  <si>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</si>
  <si>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</si>
  <si>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</si>
  <si>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</si>
  <si>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</si>
  <si>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</si>
  <si>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</si>
  <si>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</si>
  <si>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</si>
  <si>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</si>
  <si>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</si>
  <si>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</si>
  <si>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</si>
  <si>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</si>
  <si>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</si>
  <si>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</si>
  <si>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</si>
  <si>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</si>
  <si>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</si>
  <si>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</si>
  <si>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</si>
  <si>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</si>
  <si>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</si>
  <si>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</si>
  <si>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</si>
  <si>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</si>
  <si>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</si>
  <si>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</si>
  <si>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</si>
  <si>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</si>
  <si>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</si>
  <si>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</si>
  <si>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</si>
  <si>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</si>
  <si>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</si>
  <si>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</si>
  <si>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</si>
  <si>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</si>
  <si>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</si>
  <si>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</si>
  <si>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</si>
  <si>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</si>
  <si>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</si>
  <si>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</si>
  <si>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</si>
  <si>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</si>
  <si>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</si>
  <si>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</si>
  <si>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</si>
  <si>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</si>
  <si>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</si>
  <si>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</si>
  <si>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</si>
  <si>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</si>
  <si>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</si>
  <si>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</si>
  <si>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</si>
  <si>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</si>
  <si>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</si>
  <si>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</si>
  <si>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</si>
  <si>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</si>
  <si>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</si>
  <si>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</si>
  <si>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</si>
  <si>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</si>
  <si>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</si>
  <si>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</si>
  <si>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</si>
  <si>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</si>
  <si>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</si>
  <si>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</si>
  <si>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</si>
  <si>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</si>
  <si>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</si>
  <si>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</si>
  <si>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</si>
  <si>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</si>
  <si>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</si>
  <si>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</si>
  <si>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</si>
  <si>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</si>
  <si>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</si>
  <si>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</si>
  <si>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</si>
  <si>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</si>
  <si>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</si>
  <si>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</si>
  <si>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</si>
  <si>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</si>
  <si>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</si>
  <si>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</si>
  <si>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</si>
  <si>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</si>
  <si>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</si>
  <si>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</si>
  <si>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</si>
  <si>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</si>
  <si>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</si>
  <si>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</si>
  <si>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</si>
  <si>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</si>
  <si>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</si>
  <si>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</si>
  <si>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</si>
  <si>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</si>
  <si>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</si>
  <si>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</si>
  <si>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</si>
  <si>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</si>
  <si>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</si>
  <si>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</si>
  <si>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</si>
  <si>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</si>
  <si>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</si>
  <si>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</si>
  <si>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</si>
  <si>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</si>
  <si>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</si>
  <si>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</si>
  <si>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</si>
  <si>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</si>
  <si>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</si>
  <si>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</si>
  <si>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</si>
  <si>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</si>
  <si>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</si>
  <si>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</si>
  <si>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</si>
  <si>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</si>
  <si>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</si>
  <si>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</si>
  <si>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</si>
  <si>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</si>
  <si>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</si>
  <si>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</si>
  <si>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</si>
  <si>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</si>
  <si>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</si>
  <si>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</si>
  <si>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</si>
  <si>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</si>
  <si>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</si>
  <si>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</si>
  <si>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</si>
  <si>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</si>
  <si>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</si>
  <si>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</si>
  <si>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</si>
  <si>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</si>
  <si>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</si>
  <si>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</si>
  <si>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</si>
  <si>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</si>
  <si>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</si>
  <si>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</si>
  <si>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</si>
  <si>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</si>
  <si>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</si>
  <si>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</si>
  <si>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</si>
  <si>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</si>
  <si>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</si>
  <si>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</si>
  <si>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</si>
  <si>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</si>
  <si>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</si>
  <si>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</si>
  <si>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</si>
  <si>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</si>
  <si>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</si>
  <si>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</si>
  <si>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</si>
  <si>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</si>
  <si>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</si>
  <si>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</si>
  <si>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</si>
  <si>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</si>
  <si>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</si>
  <si>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</si>
  <si>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</si>
  <si>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</si>
  <si>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</si>
  <si>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</si>
  <si>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</si>
  <si>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</si>
  <si>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</si>
  <si>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</si>
  <si>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</si>
  <si>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</si>
  <si>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</si>
  <si>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</si>
  <si>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</si>
  <si>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</si>
  <si>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</si>
  <si>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</si>
  <si>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</si>
  <si>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</si>
  <si>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</si>
  <si>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</si>
  <si>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</si>
  <si>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</si>
  <si>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</si>
  <si>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</si>
  <si>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</si>
  <si>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</si>
  <si>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</si>
  <si>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</si>
  <si>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</si>
  <si>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</si>
  <si>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</si>
  <si>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</si>
  <si>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</si>
  <si>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</si>
  <si>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</si>
  <si>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</si>
  <si>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</si>
  <si>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</si>
  <si>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</si>
  <si>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</si>
  <si>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</si>
  <si>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</si>
  <si>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</si>
  <si>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</si>
  <si>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</si>
  <si>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</si>
  <si>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</si>
  <si>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</si>
  <si>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</si>
  <si>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</si>
  <si>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</si>
  <si>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</si>
  <si>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Detected through annual maintenance</t>
  </si>
  <si>
    <t>MER/WWU/SW035</t>
  </si>
  <si>
    <t>Failed validation checks on the temperature and pressure ADC's.</t>
  </si>
  <si>
    <t>SW035</t>
  </si>
</sst>
</file>

<file path=xl/styles.xml><?xml version="1.0" encoding="utf-8"?>
<styleSheet xmlns="http://schemas.openxmlformats.org/spreadsheetml/2006/main">
  <numFmts count="2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"/>
    <numFmt numFmtId="177" formatCode="[$-809]dddd\,\ d\ mmmm\ yyyy"/>
    <numFmt numFmtId="178" formatCode="dd/mm/yyyy;@"/>
    <numFmt numFmtId="179" formatCode="[$-809]dddd\,\ d\ mmmm\ yy"/>
    <numFmt numFmtId="180" formatCode="0.0"/>
    <numFmt numFmtId="181" formatCode="0.000"/>
    <numFmt numFmtId="182" formatCode="0.0000"/>
    <numFmt numFmtId="183" formatCode="0.00000"/>
  </numFmts>
  <fonts count="39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8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14" fontId="0" fillId="0" borderId="37" xfId="0" applyNumberFormat="1" applyBorder="1" applyAlignment="1">
      <alignment horizontal="right"/>
    </xf>
    <xf numFmtId="183" fontId="0" fillId="0" borderId="37" xfId="0" applyNumberForma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Font="1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D4" sqref="D4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74" t="s">
        <v>336</v>
      </c>
      <c r="C2" s="74"/>
      <c r="D2" s="74"/>
      <c r="E2" s="74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5" customHeight="1" thickBot="1">
      <c r="A4" s="57"/>
      <c r="B4" s="78" t="s">
        <v>193</v>
      </c>
      <c r="C4" s="78"/>
      <c r="D4" s="58" t="s">
        <v>395</v>
      </c>
      <c r="F4" s="57"/>
    </row>
    <row r="5" spans="1:6" ht="15" customHeight="1" thickBot="1">
      <c r="A5" s="57"/>
      <c r="B5" s="1" t="s">
        <v>350</v>
      </c>
      <c r="C5" s="59" t="s">
        <v>393</v>
      </c>
      <c r="F5" s="57"/>
    </row>
    <row r="6" spans="1:6" ht="19.5" customHeight="1" thickBot="1">
      <c r="A6" s="57"/>
      <c r="B6" s="2" t="s">
        <v>169</v>
      </c>
      <c r="C6" s="60" t="s">
        <v>197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5" t="s">
        <v>192</v>
      </c>
      <c r="C8" s="68" t="s">
        <v>394</v>
      </c>
      <c r="D8" s="69"/>
      <c r="E8" s="70"/>
      <c r="F8" s="57"/>
    </row>
    <row r="9" spans="1:6" ht="12.75" thickBot="1">
      <c r="A9" s="57"/>
      <c r="B9" s="65"/>
      <c r="C9" s="71"/>
      <c r="D9" s="72"/>
      <c r="E9" s="73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4.75" thickBot="1">
      <c r="A11" s="57"/>
      <c r="B11" s="1" t="s">
        <v>166</v>
      </c>
      <c r="C11" s="75" t="s">
        <v>392</v>
      </c>
      <c r="D11" s="76"/>
      <c r="E11" s="77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65" t="s">
        <v>253</v>
      </c>
      <c r="C13" s="2" t="s">
        <v>342</v>
      </c>
      <c r="D13" s="61">
        <v>42696</v>
      </c>
      <c r="E13" s="29" t="s">
        <v>372</v>
      </c>
      <c r="F13" s="57"/>
    </row>
    <row r="14" spans="1:6" ht="12.75" thickBot="1">
      <c r="A14" s="57"/>
      <c r="B14" s="65"/>
      <c r="C14" s="2" t="s">
        <v>165</v>
      </c>
      <c r="D14" s="61">
        <v>42696</v>
      </c>
      <c r="E14" s="29" t="s">
        <v>372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2.75" thickBot="1">
      <c r="A16" s="57"/>
      <c r="B16" s="65" t="s">
        <v>254</v>
      </c>
      <c r="C16" s="2" t="s">
        <v>344</v>
      </c>
      <c r="D16" s="62">
        <v>42408</v>
      </c>
      <c r="E16" s="29" t="s">
        <v>372</v>
      </c>
      <c r="F16" s="57"/>
    </row>
    <row r="17" spans="1:6" ht="12.75" thickBot="1">
      <c r="A17" s="57"/>
      <c r="B17" s="65"/>
      <c r="C17" s="2" t="s">
        <v>343</v>
      </c>
      <c r="D17" s="61">
        <v>42635</v>
      </c>
      <c r="E17" s="29" t="s">
        <v>372</v>
      </c>
      <c r="F17" s="57"/>
    </row>
    <row r="18" spans="1:6" ht="12.75" thickBot="1">
      <c r="A18" s="57"/>
      <c r="B18" s="65"/>
      <c r="C18" s="2" t="s">
        <v>353</v>
      </c>
      <c r="D18" s="61">
        <v>42229</v>
      </c>
      <c r="E18" s="29" t="s">
        <v>372</v>
      </c>
      <c r="F18" s="57"/>
    </row>
    <row r="19" spans="1:6" ht="12.75" thickBot="1">
      <c r="A19" s="57"/>
      <c r="B19" s="65"/>
      <c r="C19" s="2" t="s">
        <v>354</v>
      </c>
      <c r="D19" s="61">
        <v>42408</v>
      </c>
      <c r="E19" s="29" t="s">
        <v>372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341</v>
      </c>
      <c r="C21" s="2"/>
      <c r="D21" s="60" t="s">
        <v>131</v>
      </c>
      <c r="E21" t="str">
        <f>VLOOKUP($D$21,OfftakeRange,3)</f>
        <v>COFFOF</v>
      </c>
      <c r="F21" s="57"/>
    </row>
    <row r="22" spans="1:6" ht="12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">
      <c r="A23" s="57"/>
      <c r="B23" s="2"/>
      <c r="C23" s="2" t="s">
        <v>339</v>
      </c>
      <c r="D23" t="str">
        <f>VLOOKUP($D$21,OfftakeRange,5)</f>
        <v>Wales &amp; West Utilities  - DN</v>
      </c>
      <c r="F23" s="57"/>
    </row>
    <row r="24" spans="1:6" ht="12">
      <c r="A24" s="57"/>
      <c r="B24" s="2" t="s">
        <v>116</v>
      </c>
      <c r="C24" s="2"/>
      <c r="D24" s="64" t="s">
        <v>118</v>
      </c>
      <c r="F24" s="57"/>
    </row>
    <row r="25" spans="1:6" ht="12">
      <c r="A25" s="57"/>
      <c r="B25" s="2" t="s">
        <v>340</v>
      </c>
      <c r="C25" s="2"/>
      <c r="D25" t="str">
        <f>VLOOKUP($D$21,OfftakeRange,6)</f>
        <v>SW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6" t="s">
        <v>126</v>
      </c>
      <c r="C27" s="67"/>
      <c r="D27" s="63">
        <v>0.14</v>
      </c>
      <c r="E27" s="29" t="s">
        <v>388</v>
      </c>
      <c r="F27" s="57"/>
    </row>
    <row r="28" spans="1:6" ht="12.75" thickBot="1">
      <c r="A28" s="57"/>
      <c r="B28" s="2" t="s">
        <v>381</v>
      </c>
      <c r="C28" s="2"/>
      <c r="D28" s="60">
        <v>0.048</v>
      </c>
      <c r="E28" s="29" t="s">
        <v>389</v>
      </c>
      <c r="F28" s="57"/>
    </row>
    <row r="29" spans="1:6" ht="12.75" thickBot="1">
      <c r="A29" s="57"/>
      <c r="B29" s="2" t="s">
        <v>127</v>
      </c>
      <c r="C29" s="2"/>
      <c r="D29" s="60">
        <v>0.34</v>
      </c>
      <c r="E29" s="29" t="s">
        <v>390</v>
      </c>
      <c r="F29" s="57"/>
    </row>
    <row r="30" spans="1:6" ht="12.75" thickBot="1">
      <c r="A30" s="57"/>
      <c r="B30" s="2" t="s">
        <v>167</v>
      </c>
      <c r="C30" s="2"/>
      <c r="D30" s="60" t="s">
        <v>185</v>
      </c>
      <c r="E30" t="str">
        <f>VLOOKUP(D30,SignificanceRange,2)</f>
        <v>&lt; 30 GWh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 t="s">
        <v>184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382</v>
      </c>
      <c r="C35" s="2"/>
    </row>
    <row r="36" spans="2:3" ht="12">
      <c r="B36" t="s">
        <v>383</v>
      </c>
      <c r="C36" s="2"/>
    </row>
    <row r="37" ht="12">
      <c r="B37" t="s">
        <v>391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1">
      <selection activeCell="A21" sqref="A21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 ht="12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387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373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375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375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376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373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373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373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373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373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373</v>
      </c>
    </row>
    <row r="136" spans="1:7" ht="12">
      <c r="A136" s="38" t="s">
        <v>377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378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373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373</v>
      </c>
    </row>
    <row r="152" spans="1:7" ht="12">
      <c r="A152" s="38" t="s">
        <v>379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373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373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374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373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373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380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:O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24">
      <c r="A2" s="53" t="str">
        <f>'Notification Sheet'!$D$4</f>
        <v>SW035</v>
      </c>
      <c r="B2" s="53" t="str">
        <f>'Notification Sheet'!$C$5</f>
        <v>MER/WWU/SW035</v>
      </c>
      <c r="C2" s="53" t="str">
        <f>'Notification Sheet'!$C$8</f>
        <v>Failed validation checks on the temperature and pressure ADC's.</v>
      </c>
      <c r="D2" s="53" t="str">
        <f>'Notification Sheet'!$D$21</f>
        <v>Coffinswell  MRA</v>
      </c>
      <c r="E2" s="53" t="str">
        <f>'Notification Sheet'!$D$25</f>
        <v>SW</v>
      </c>
      <c r="F2" s="53" t="str">
        <f>'Notification Sheet'!$D$23</f>
        <v>Wales &amp; West Utilities  - DN</v>
      </c>
      <c r="G2" s="53" t="str">
        <f>'Notification Sheet'!$D$30</f>
        <v>Low</v>
      </c>
      <c r="H2" s="53">
        <f>'Notification Sheet'!$D$28</f>
        <v>0.048</v>
      </c>
      <c r="I2" s="54">
        <f>'Notification Sheet'!$D$29</f>
        <v>0.34</v>
      </c>
      <c r="J2" s="55">
        <f>'Notification Sheet'!$D$16</f>
        <v>42408</v>
      </c>
      <c r="K2" s="55">
        <f>'Notification Sheet'!$D$17</f>
        <v>42635</v>
      </c>
      <c r="L2" s="56">
        <f>'Notification Sheet'!$D$18</f>
        <v>42229</v>
      </c>
      <c r="M2" s="56">
        <f>'Notification Sheet'!$D$19</f>
        <v>42408</v>
      </c>
      <c r="N2" s="56">
        <f>'Notification Sheet'!$D$13</f>
        <v>42696</v>
      </c>
      <c r="O2" s="54" t="str">
        <f>'Notification Sheet'!$C$6</f>
        <v>MER Published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2016-11-22T15:22:35Z</dcterms:modified>
  <cp:category/>
  <cp:version/>
  <cp:contentType/>
  <cp:contentStatus/>
</cp:coreProperties>
</file>