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0" yWindow="20" windowWidth="15400" windowHeight="1114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calcMode="manual" fullCalcOnLoad="1"/>
</workbook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<sst xmlns="http://schemas.openxmlformats.org/spreadsheetml/2006/main" count="1404" uniqueCount="396">
  <si>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</si>
  <si>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</si>
  <si>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</si>
  <si>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</si>
  <si>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</si>
  <si>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</si>
  <si>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</si>
  <si>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</si>
  <si>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</si>
  <si>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</si>
  <si>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</si>
  <si>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</si>
  <si>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</si>
  <si>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</si>
  <si>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</si>
  <si>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</si>
  <si>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</si>
  <si>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</si>
  <si>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</si>
  <si>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</si>
  <si>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</si>
  <si>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</si>
  <si>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</si>
  <si>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</si>
  <si>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</si>
  <si>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</si>
  <si>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</si>
  <si>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</si>
  <si>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</si>
  <si>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</si>
  <si>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</si>
  <si>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</si>
  <si>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</si>
  <si>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</si>
  <si>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</si>
  <si>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</si>
  <si>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</si>
  <si>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</si>
  <si>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</si>
  <si>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</si>
  <si>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</si>
  <si>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</si>
  <si>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</si>
  <si>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</si>
  <si>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</si>
  <si>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</si>
  <si>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</si>
  <si>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</si>
  <si>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</si>
  <si>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</si>
  <si>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</si>
  <si>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</si>
  <si>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</si>
  <si>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</si>
  <si>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</si>
  <si>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</si>
  <si>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</si>
  <si>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</si>
  <si>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</si>
  <si>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</si>
  <si>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</si>
  <si>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</si>
  <si>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</si>
  <si>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</si>
  <si>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</si>
  <si>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</si>
  <si>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</si>
  <si>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</si>
  <si>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</si>
  <si>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</si>
  <si>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</si>
  <si>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</si>
  <si>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</si>
  <si>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</si>
  <si>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</si>
  <si>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</si>
  <si>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</si>
  <si>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</si>
  <si>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</si>
  <si>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</si>
  <si>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</si>
  <si>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</si>
  <si>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</si>
  <si>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</si>
  <si>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</si>
  <si>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</si>
  <si>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</si>
  <si>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</si>
  <si>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</si>
  <si>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</si>
  <si>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</si>
  <si>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</si>
  <si>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</si>
  <si>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</si>
  <si>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</si>
  <si>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</si>
  <si>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</si>
  <si>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</si>
  <si>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</si>
  <si>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</si>
  <si>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</si>
  <si>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</si>
  <si>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</si>
  <si>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</si>
  <si>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</si>
  <si>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</si>
  <si>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</si>
  <si>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</si>
  <si>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</si>
  <si>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</si>
  <si>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</si>
  <si>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</si>
  <si>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</si>
  <si>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</si>
  <si>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</si>
  <si>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</si>
  <si>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</si>
  <si>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</si>
  <si>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</si>
  <si>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</si>
  <si>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</si>
  <si>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</si>
  <si>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</si>
  <si>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</si>
  <si>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</si>
  <si>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</si>
  <si>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</si>
  <si>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</si>
  <si>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</si>
  <si>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</si>
  <si>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</si>
  <si>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</si>
  <si>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</si>
  <si>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</si>
  <si>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</si>
  <si>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</si>
  <si>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</si>
  <si>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</si>
  <si>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</si>
  <si>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</si>
  <si>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</si>
  <si>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</si>
  <si>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</si>
  <si>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</si>
  <si>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</si>
  <si>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</si>
  <si>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</si>
  <si>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</si>
  <si>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</si>
  <si>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</si>
  <si>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</si>
  <si>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</si>
  <si>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</si>
  <si>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</si>
  <si>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</si>
  <si>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</si>
  <si>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</si>
  <si>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</si>
  <si>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</si>
  <si>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</si>
  <si>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</si>
  <si>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</si>
  <si>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</si>
  <si>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</si>
  <si>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</si>
  <si>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</si>
  <si>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</si>
  <si>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</si>
  <si>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</si>
  <si>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</si>
  <si>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</si>
  <si>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</si>
  <si>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</si>
  <si>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</si>
  <si>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</si>
  <si>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</si>
  <si>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</si>
  <si>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</si>
  <si>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</si>
  <si>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</si>
  <si>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</si>
  <si>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</si>
  <si>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</si>
  <si>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</si>
  <si>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</si>
  <si>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</si>
  <si>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</si>
  <si>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</si>
  <si>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</si>
  <si>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</si>
  <si>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</si>
  <si>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</si>
  <si>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</si>
  <si>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</si>
  <si>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</si>
  <si>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</si>
  <si>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</si>
  <si>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</si>
  <si>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</si>
  <si>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</si>
  <si>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</si>
  <si>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</si>
  <si>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</si>
  <si>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</si>
  <si>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</si>
  <si>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</si>
  <si>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</si>
  <si>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</si>
  <si>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</si>
  <si>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</si>
  <si>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</si>
  <si>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</si>
  <si>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</si>
  <si>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</si>
  <si>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</si>
  <si>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</si>
  <si>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</si>
  <si>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</si>
  <si>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</si>
  <si>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</si>
  <si>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</si>
  <si>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</si>
  <si>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</si>
  <si>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</si>
  <si>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</si>
  <si>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</si>
  <si>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</si>
  <si>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</si>
  <si>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</si>
  <si>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</si>
  <si>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</si>
  <si>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</si>
  <si>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</si>
  <si>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</si>
  <si>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</si>
  <si>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</si>
  <si>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</si>
  <si>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</si>
  <si>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</si>
  <si>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</si>
  <si>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</si>
  <si>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</si>
  <si>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</si>
  <si>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</si>
  <si>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</si>
  <si>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</si>
  <si>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</si>
  <si>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</si>
  <si>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</si>
  <si>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</si>
  <si>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</si>
  <si>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</si>
  <si>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</si>
  <si>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</si>
  <si>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</si>
  <si>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</si>
  <si>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</si>
  <si>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</si>
  <si>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</si>
  <si>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</si>
  <si>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</si>
  <si>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</si>
  <si>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</si>
  <si>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</si>
  <si>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</si>
  <si>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</si>
  <si>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</si>
  <si>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</si>
  <si>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</si>
  <si>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</si>
  <si>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</si>
  <si>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</si>
  <si>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</si>
  <si>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</si>
  <si>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</si>
  <si>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</si>
  <si>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</si>
  <si>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</si>
  <si>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</si>
  <si>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</si>
  <si>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</si>
  <si>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</si>
  <si>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</si>
  <si>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</si>
  <si>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</si>
  <si>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</si>
  <si>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</si>
  <si>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</si>
  <si>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</si>
  <si>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</si>
  <si>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</si>
  <si>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</si>
  <si>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</si>
  <si>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</si>
  <si>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</si>
  <si>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</si>
  <si>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</si>
  <si>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</si>
  <si>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</si>
  <si>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</si>
  <si>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</si>
  <si>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</si>
  <si>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</si>
  <si>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</si>
  <si>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</si>
  <si>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</si>
  <si>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</si>
  <si>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</si>
  <si>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</si>
  <si>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</si>
  <si>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</si>
  <si>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</si>
  <si>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</si>
  <si>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</si>
  <si>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</si>
  <si>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</si>
  <si>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</si>
  <si>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</si>
  <si>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</si>
  <si>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</si>
  <si>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</si>
  <si>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</si>
  <si>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</si>
  <si>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</si>
  <si>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</si>
  <si>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</si>
  <si>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</si>
  <si>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</si>
  <si>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</si>
  <si>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</si>
  <si>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</si>
  <si>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</si>
  <si>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</si>
  <si>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</si>
  <si>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</si>
  <si>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</si>
  <si>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</si>
  <si>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</si>
  <si>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</si>
  <si>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</si>
  <si>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</si>
  <si>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</si>
  <si>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</si>
  <si>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</si>
  <si>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</si>
  <si>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</si>
  <si>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</si>
  <si>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</si>
  <si>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</si>
  <si>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</si>
  <si>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</si>
  <si>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</si>
  <si>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</si>
  <si>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</si>
  <si>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</si>
  <si>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</si>
  <si>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</si>
  <si>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</si>
  <si>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</si>
  <si>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</si>
  <si>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</si>
  <si>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</si>
  <si>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</si>
  <si>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</si>
  <si>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</si>
  <si>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</si>
  <si>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</si>
  <si>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</si>
  <si>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</si>
  <si>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</si>
  <si>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</si>
  <si>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</si>
  <si>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Joint Office use Only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</si>
  <si>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</si>
  <si>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</si>
  <si>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</si>
  <si>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</si>
  <si>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</si>
  <si>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</si>
  <si>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</si>
  <si>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</si>
  <si>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</si>
  <si>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</si>
  <si>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</si>
  <si>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</si>
  <si>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</si>
  <si>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</si>
  <si>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</si>
  <si>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</si>
  <si>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</si>
  <si>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</si>
  <si>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</si>
  <si>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</si>
  <si>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Detected through annual maintenance</t>
  </si>
  <si>
    <t>Omni Configuration and Wiring Error. The calculations below also refer to SW030 which can be closed due to it being covered in MER/WWU/029/13 Rev O report produced by GL.</t>
  </si>
  <si>
    <t>MER/WWU/SW029 and MER/WWU/SW030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</si>
</sst>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C6" sqref="C6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1" t="s">
        <v>336</v>
      </c>
      <c r="C2" s="71"/>
      <c r="D2" s="71"/>
      <c r="E2" s="71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5" t="s">
        <v>193</v>
      </c>
      <c r="C4" s="75"/>
      <c r="D4" s="58" t="s">
        <v>372</v>
      </c>
      <c r="F4" s="57"/>
    </row>
    <row r="5" spans="1:6" ht="28.5" customHeight="1" thickBot="1">
      <c r="A5" s="57"/>
      <c r="B5" s="1" t="s">
        <v>350</v>
      </c>
      <c r="C5" s="59" t="s">
        <v>395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2" t="s">
        <v>192</v>
      </c>
      <c r="C8" s="65" t="s">
        <v>394</v>
      </c>
      <c r="D8" s="66"/>
      <c r="E8" s="67"/>
      <c r="F8" s="57"/>
    </row>
    <row r="9" spans="1:6" ht="12.75" thickBot="1">
      <c r="A9" s="57"/>
      <c r="B9" s="62"/>
      <c r="C9" s="68"/>
      <c r="D9" s="69"/>
      <c r="E9" s="70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72" t="s">
        <v>393</v>
      </c>
      <c r="D11" s="73"/>
      <c r="E11" s="74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2" t="s">
        <v>253</v>
      </c>
      <c r="C13" s="2" t="s">
        <v>342</v>
      </c>
      <c r="D13" s="61">
        <v>41408</v>
      </c>
      <c r="E13" s="29" t="s">
        <v>373</v>
      </c>
      <c r="F13" s="57"/>
    </row>
    <row r="14" spans="1:6" ht="12.75" thickBot="1">
      <c r="A14" s="57"/>
      <c r="B14" s="62"/>
      <c r="C14" s="2" t="s">
        <v>165</v>
      </c>
      <c r="D14" s="61">
        <v>41486</v>
      </c>
      <c r="E14" s="29" t="s">
        <v>373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2" t="s">
        <v>254</v>
      </c>
      <c r="C16" s="2" t="s">
        <v>344</v>
      </c>
      <c r="D16" s="61">
        <v>41352</v>
      </c>
      <c r="E16" s="29" t="s">
        <v>373</v>
      </c>
      <c r="F16" s="57"/>
    </row>
    <row r="17" spans="1:6" ht="12.75" thickBot="1">
      <c r="A17" s="57"/>
      <c r="B17" s="62"/>
      <c r="C17" s="2" t="s">
        <v>343</v>
      </c>
      <c r="D17" s="61">
        <v>41408</v>
      </c>
      <c r="E17" s="29" t="s">
        <v>373</v>
      </c>
      <c r="F17" s="57"/>
    </row>
    <row r="18" spans="1:6" ht="12.75" thickBot="1">
      <c r="A18" s="57"/>
      <c r="B18" s="62"/>
      <c r="C18" s="2" t="s">
        <v>353</v>
      </c>
      <c r="D18" s="61">
        <v>40988</v>
      </c>
      <c r="E18" s="29" t="s">
        <v>373</v>
      </c>
      <c r="F18" s="57"/>
    </row>
    <row r="19" spans="1:6" ht="12.75" thickBot="1">
      <c r="A19" s="57"/>
      <c r="B19" s="62"/>
      <c r="C19" s="2" t="s">
        <v>354</v>
      </c>
      <c r="D19" s="61">
        <v>41349</v>
      </c>
      <c r="E19" s="29" t="s">
        <v>373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122</v>
      </c>
      <c r="E21" t="str">
        <f>VLOOKUP($D$21,OfftakeRange,3)</f>
        <v>KENNOF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Wales &amp; West Utilities 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Turbine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SW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3" t="s">
        <v>126</v>
      </c>
      <c r="C27" s="64"/>
      <c r="D27" s="60">
        <v>0.721314</v>
      </c>
      <c r="E27" s="29" t="s">
        <v>389</v>
      </c>
      <c r="F27" s="57"/>
    </row>
    <row r="28" spans="1:6" ht="12.75" thickBot="1">
      <c r="A28" s="57"/>
      <c r="B28" s="2" t="s">
        <v>382</v>
      </c>
      <c r="C28" s="2"/>
      <c r="D28" s="60">
        <v>0.28666</v>
      </c>
      <c r="E28" s="29" t="s">
        <v>390</v>
      </c>
      <c r="F28" s="57"/>
    </row>
    <row r="29" spans="1:6" ht="12.75" thickBot="1">
      <c r="A29" s="57"/>
      <c r="B29" s="2" t="s">
        <v>127</v>
      </c>
      <c r="C29" s="2"/>
      <c r="D29" s="60">
        <v>3.119045</v>
      </c>
      <c r="E29" s="29" t="s">
        <v>391</v>
      </c>
      <c r="F29" s="57"/>
    </row>
    <row r="30" spans="1:6" ht="12.75" thickBot="1">
      <c r="A30" s="57"/>
      <c r="B30" s="2" t="s">
        <v>167</v>
      </c>
      <c r="C30" s="2"/>
      <c r="D30" s="60" t="s">
        <v>185</v>
      </c>
      <c r="E30" t="str">
        <f>VLOOKUP(D30,SignificanceRange,2)</f>
        <v>&lt; 30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183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383</v>
      </c>
      <c r="C35" s="2"/>
    </row>
    <row r="36" spans="2:3" ht="12">
      <c r="B36" t="s">
        <v>384</v>
      </c>
      <c r="C36" s="2"/>
    </row>
    <row r="37" ht="12">
      <c r="B37" t="s">
        <v>392</v>
      </c>
    </row>
  </sheetData>
  <sheetProtection/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374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376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376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376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374</v>
      </c>
    </row>
    <row r="18" spans="1:7" ht="12">
      <c r="A18" s="38" t="s">
        <v>385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386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387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388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374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374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376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374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374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374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376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376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377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374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374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374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374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374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374</v>
      </c>
    </row>
    <row r="136" spans="1:7" ht="12">
      <c r="A136" s="38" t="s">
        <v>378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379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374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374</v>
      </c>
    </row>
    <row r="152" spans="1:7" ht="12">
      <c r="A152" s="38" t="s">
        <v>380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374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374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375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374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374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381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382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60">
      <c r="A2" s="53" t="str">
        <f>'Notification Sheet'!$D$4</f>
        <v>Joint Office use Only</v>
      </c>
      <c r="B2" s="53" t="str">
        <f>'Notification Sheet'!$C$5</f>
        <v>MER/WWU/SW029 and MER/WWU/SW030</v>
      </c>
      <c r="C2" s="53" t="str">
        <f>'Notification Sheet'!$C$8</f>
        <v>Omni Configuration and Wiring Error. The calculations below also refer to SW030 which can be closed due to it being covered in MER/WWU/029/13 Rev O report produced by GL.</v>
      </c>
      <c r="D2" s="53" t="str">
        <f>'Notification Sheet'!$D$21</f>
        <v>Kenn MTA</v>
      </c>
      <c r="E2" s="53" t="str">
        <f>'Notification Sheet'!$D$25</f>
        <v>SW</v>
      </c>
      <c r="F2" s="53" t="str">
        <f>'Notification Sheet'!$D$23</f>
        <v>Wales &amp; West Utilities  - DN</v>
      </c>
      <c r="G2" s="53" t="str">
        <f>'Notification Sheet'!$D$30</f>
        <v>Low</v>
      </c>
      <c r="H2" s="53">
        <f>'Notification Sheet'!$D$28</f>
        <v>0.28666</v>
      </c>
      <c r="I2" s="54">
        <f>'Notification Sheet'!$D$29</f>
        <v>3.119045</v>
      </c>
      <c r="J2" s="55">
        <f>'Notification Sheet'!$D$16</f>
        <v>41352</v>
      </c>
      <c r="K2" s="55">
        <f>'Notification Sheet'!$D$17</f>
        <v>41408</v>
      </c>
      <c r="L2" s="56">
        <f>'Notification Sheet'!$D$18</f>
        <v>40988</v>
      </c>
      <c r="M2" s="56">
        <f>'Notification Sheet'!$D$19</f>
        <v>41349</v>
      </c>
      <c r="N2" s="56">
        <f>'Notification Sheet'!$D$13</f>
        <v>41408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2013-07-15T08:44:51Z</cp:lastPrinted>
  <dcterms:created xsi:type="dcterms:W3CDTF">2008-07-29T09:04:52Z</dcterms:created>
  <dcterms:modified xsi:type="dcterms:W3CDTF">2013-07-15T12:55:33Z</dcterms:modified>
  <cp:category/>
  <cp:version/>
  <cp:contentType/>
  <cp:contentStatus/>
</cp:coreProperties>
</file>