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2300" windowWidth="1828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<sst xmlns="http://schemas.openxmlformats.org/spreadsheetml/2006/main" count="1405" uniqueCount="396">
  <si>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</si>
  <si>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</si>
  <si>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</si>
  <si>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</si>
  <si>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</si>
  <si>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</si>
  <si>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</si>
  <si>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</si>
  <si>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</si>
  <si>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</si>
  <si>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</si>
  <si>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</si>
  <si>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</si>
  <si>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</si>
  <si>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</si>
  <si>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</si>
  <si>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</si>
  <si>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</si>
  <si>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</si>
  <si>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</si>
  <si>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</si>
  <si>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</si>
  <si>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</si>
  <si>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</si>
  <si>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</si>
  <si>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</si>
  <si>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</si>
  <si>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</si>
  <si>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</si>
  <si>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</si>
  <si>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</si>
  <si>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</si>
  <si>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</si>
  <si>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</si>
  <si>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</si>
  <si>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</si>
  <si>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</si>
  <si>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</si>
  <si>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</si>
  <si>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</si>
  <si>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</si>
  <si>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</si>
  <si>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</si>
  <si>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</si>
  <si>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</si>
  <si>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</si>
  <si>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</si>
  <si>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</si>
  <si>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</si>
  <si>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</si>
  <si>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</si>
  <si>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</si>
  <si>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</si>
  <si>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</si>
  <si>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</si>
  <si>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</si>
  <si>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</si>
  <si>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</si>
  <si>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</si>
  <si>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</si>
  <si>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</si>
  <si>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</si>
  <si>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</si>
  <si>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</si>
  <si>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</si>
  <si>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</si>
  <si>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</si>
  <si>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</si>
  <si>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</si>
  <si>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</si>
  <si>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</si>
  <si>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</si>
  <si>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</si>
  <si>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</si>
  <si>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</si>
  <si>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</si>
  <si>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</si>
  <si>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</si>
  <si>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</si>
  <si>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</si>
  <si>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</si>
  <si>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</si>
  <si>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</si>
  <si>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</si>
  <si>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</si>
  <si>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</si>
  <si>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</si>
  <si>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</si>
  <si>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</si>
  <si>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</si>
  <si>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</si>
  <si>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</si>
  <si>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</si>
  <si>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</si>
  <si>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</si>
  <si>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</si>
  <si>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</si>
  <si>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</si>
  <si>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</si>
  <si>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</si>
  <si>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</si>
  <si>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</si>
  <si>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</si>
  <si>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</si>
  <si>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</si>
  <si>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</si>
  <si>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</si>
  <si>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</si>
  <si>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</si>
  <si>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</si>
  <si>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</si>
  <si>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</si>
  <si>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</si>
  <si>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</si>
  <si>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</si>
  <si>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</si>
  <si>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</si>
  <si>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</si>
  <si>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</si>
  <si>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</si>
  <si>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</si>
  <si>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</si>
  <si>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</si>
  <si>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</si>
  <si>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</si>
  <si>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</si>
  <si>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</si>
  <si>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</si>
  <si>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</si>
  <si>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</si>
  <si>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</si>
  <si>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</si>
  <si>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</si>
  <si>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</si>
  <si>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</si>
  <si>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</si>
  <si>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</si>
  <si>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</si>
  <si>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</si>
  <si>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</si>
  <si>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</si>
  <si>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</si>
  <si>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</si>
  <si>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</si>
  <si>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</si>
  <si>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</si>
  <si>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</si>
  <si>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</si>
  <si>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</si>
  <si>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</si>
  <si>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</si>
  <si>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</si>
  <si>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</si>
  <si>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</si>
  <si>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</si>
  <si>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</si>
  <si>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</si>
  <si>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</si>
  <si>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</si>
  <si>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</si>
  <si>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</si>
  <si>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</si>
  <si>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</si>
  <si>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</si>
  <si>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</si>
  <si>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</si>
  <si>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</si>
  <si>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</si>
  <si>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</si>
  <si>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</si>
  <si>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</si>
  <si>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</si>
  <si>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</si>
  <si>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</si>
  <si>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</si>
  <si>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</si>
  <si>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</si>
  <si>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</si>
  <si>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</si>
  <si>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</si>
  <si>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</si>
  <si>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</si>
  <si>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</si>
  <si>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</si>
  <si>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</si>
  <si>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</si>
  <si>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</si>
  <si>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</si>
  <si>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</si>
  <si>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</si>
  <si>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</si>
  <si>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</si>
  <si>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</si>
  <si>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</si>
  <si>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</si>
  <si>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</si>
  <si>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</si>
  <si>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</si>
  <si>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</si>
  <si>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</si>
  <si>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</si>
  <si>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</si>
  <si>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</si>
  <si>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</si>
  <si>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</si>
  <si>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</si>
  <si>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</si>
  <si>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</si>
  <si>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</si>
  <si>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</si>
  <si>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</si>
  <si>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</si>
  <si>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</si>
  <si>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</si>
  <si>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</si>
  <si>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</si>
  <si>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</si>
  <si>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</si>
  <si>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</si>
  <si>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</si>
  <si>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</si>
  <si>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</si>
  <si>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</si>
  <si>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</si>
  <si>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</si>
  <si>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</si>
  <si>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</si>
  <si>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</si>
  <si>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</si>
  <si>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</si>
  <si>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</si>
  <si>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</si>
  <si>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</si>
  <si>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</si>
  <si>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</si>
  <si>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</si>
  <si>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</si>
  <si>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</si>
  <si>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</si>
  <si>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</si>
  <si>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</si>
  <si>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</si>
  <si>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</si>
  <si>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</si>
  <si>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</si>
  <si>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</si>
  <si>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</si>
  <si>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</si>
  <si>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</si>
  <si>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</si>
  <si>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</si>
  <si>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</si>
  <si>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</si>
  <si>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</si>
  <si>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</si>
  <si>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</si>
  <si>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</si>
  <si>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</si>
  <si>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</si>
  <si>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</si>
  <si>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</si>
  <si>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</si>
  <si>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</si>
  <si>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</si>
  <si>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</si>
  <si>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</si>
  <si>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</si>
  <si>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</si>
  <si>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</si>
  <si>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</si>
  <si>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</si>
  <si>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</si>
  <si>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</si>
  <si>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</si>
  <si>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</si>
  <si>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</si>
  <si>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</si>
  <si>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</si>
  <si>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</si>
  <si>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</si>
  <si>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</si>
  <si>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</si>
  <si>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</si>
  <si>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</si>
  <si>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</si>
  <si>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</si>
  <si>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</si>
  <si>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</si>
  <si>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</si>
  <si>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</si>
  <si>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</si>
  <si>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</si>
  <si>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</si>
  <si>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</si>
  <si>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</si>
  <si>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</si>
  <si>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</si>
  <si>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</si>
  <si>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</si>
  <si>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</si>
  <si>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</si>
  <si>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</si>
  <si>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</si>
  <si>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</si>
  <si>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</si>
  <si>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</si>
  <si>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</si>
  <si>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</si>
  <si>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</si>
  <si>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</si>
  <si>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</si>
  <si>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</si>
  <si>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</si>
  <si>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</si>
  <si>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</si>
  <si>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</si>
  <si>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</si>
  <si>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</si>
  <si>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</si>
  <si>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</si>
  <si>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</si>
  <si>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</si>
  <si>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</si>
  <si>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</si>
  <si>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</si>
  <si>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</si>
  <si>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</si>
  <si>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</si>
  <si>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</si>
  <si>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</si>
  <si>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</si>
  <si>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</si>
  <si>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</si>
  <si>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</si>
  <si>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</si>
  <si>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</si>
  <si>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</si>
  <si>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</si>
  <si>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</si>
  <si>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</si>
  <si>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</si>
  <si>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</si>
  <si>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</si>
  <si>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</si>
  <si>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</si>
  <si>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</si>
  <si>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</si>
  <si>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</si>
  <si>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</si>
  <si>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</si>
  <si>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</si>
  <si>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</si>
  <si>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</si>
  <si>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</si>
  <si>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</si>
  <si>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</si>
  <si>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</si>
  <si>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</si>
  <si>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</si>
  <si>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</si>
  <si>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</si>
  <si>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</si>
  <si>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</si>
  <si>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</si>
  <si>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</si>
  <si>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</si>
  <si>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</si>
  <si>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</si>
  <si>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</si>
  <si>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</si>
  <si>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</si>
  <si>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</si>
  <si>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</si>
  <si>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</si>
  <si>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</si>
  <si>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</si>
  <si>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</si>
  <si>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</si>
  <si>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</si>
  <si>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</si>
  <si>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</si>
  <si>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</si>
  <si>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</si>
  <si>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</si>
  <si>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</si>
  <si>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</si>
  <si>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</si>
  <si>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</si>
  <si>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</si>
  <si>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</si>
  <si>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</si>
  <si>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</si>
  <si>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</si>
  <si>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MER/UKD/184/13</t>
  </si>
  <si>
    <t>Error in the temperature measurement caused by a poor connection on the probe.</t>
  </si>
  <si>
    <t>Meter suspect alarm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</si>
</sst>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14" fontId="0" fillId="0" borderId="30" xfId="0" applyNumberFormat="1" applyBorder="1" applyAlignment="1">
      <alignment vertical="top" wrapText="1"/>
    </xf>
    <xf numFmtId="170" fontId="0" fillId="0" borderId="30" xfId="0" applyNumberForma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7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19" sqref="D19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3"/>
      <c r="B1" s="53"/>
      <c r="C1" s="53"/>
      <c r="D1" s="53"/>
      <c r="E1" s="53"/>
      <c r="F1" s="53"/>
    </row>
    <row r="2" spans="1:6" ht="18">
      <c r="A2" s="53"/>
      <c r="B2" s="73" t="s">
        <v>336</v>
      </c>
      <c r="C2" s="73"/>
      <c r="D2" s="73"/>
      <c r="E2" s="73"/>
      <c r="F2" s="53"/>
    </row>
    <row r="3" spans="1:6" ht="6.75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77" t="s">
        <v>193</v>
      </c>
      <c r="C4" s="77"/>
      <c r="D4" s="54" t="s">
        <v>372</v>
      </c>
      <c r="F4" s="53"/>
    </row>
    <row r="5" spans="1:6" ht="12.75" customHeight="1" thickBot="1">
      <c r="A5" s="53"/>
      <c r="B5" s="1" t="s">
        <v>350</v>
      </c>
      <c r="C5" s="63" t="s">
        <v>393</v>
      </c>
      <c r="F5" s="53"/>
    </row>
    <row r="6" spans="1:6" ht="12.75" customHeight="1" thickBot="1">
      <c r="A6" s="53"/>
      <c r="B6" s="2" t="s">
        <v>169</v>
      </c>
      <c r="C6" s="55" t="s">
        <v>199</v>
      </c>
      <c r="D6" s="2"/>
      <c r="E6" s="17"/>
      <c r="F6" s="53"/>
    </row>
    <row r="7" spans="1:6" ht="6.75" customHeight="1" thickBot="1">
      <c r="A7" s="53"/>
      <c r="B7" s="53"/>
      <c r="C7" s="53"/>
      <c r="D7" s="53"/>
      <c r="E7" s="53"/>
      <c r="F7" s="53"/>
    </row>
    <row r="8" spans="1:6" ht="12">
      <c r="A8" s="53"/>
      <c r="B8" s="64" t="s">
        <v>192</v>
      </c>
      <c r="C8" s="67" t="s">
        <v>394</v>
      </c>
      <c r="D8" s="68"/>
      <c r="E8" s="69"/>
      <c r="F8" s="53"/>
    </row>
    <row r="9" spans="1:6" ht="12.75" thickBot="1">
      <c r="A9" s="53"/>
      <c r="B9" s="64"/>
      <c r="C9" s="70"/>
      <c r="D9" s="71"/>
      <c r="E9" s="72"/>
      <c r="F9" s="53"/>
    </row>
    <row r="10" spans="1:6" ht="6.75" customHeight="1" thickBot="1">
      <c r="A10" s="53"/>
      <c r="B10" s="53"/>
      <c r="C10" s="53"/>
      <c r="D10" s="53"/>
      <c r="E10" s="53"/>
      <c r="F10" s="53"/>
    </row>
    <row r="11" spans="1:6" ht="24.75" thickBot="1">
      <c r="A11" s="53"/>
      <c r="B11" s="1" t="s">
        <v>166</v>
      </c>
      <c r="C11" s="74" t="s">
        <v>395</v>
      </c>
      <c r="D11" s="75"/>
      <c r="E11" s="76"/>
      <c r="F11" s="53"/>
    </row>
    <row r="12" spans="1:6" ht="6.75" customHeight="1" thickBot="1">
      <c r="A12" s="53"/>
      <c r="B12" s="53"/>
      <c r="C12" s="53"/>
      <c r="D12" s="53"/>
      <c r="E12" s="53"/>
      <c r="F12" s="53"/>
    </row>
    <row r="13" spans="1:6" ht="12.75" thickBot="1">
      <c r="A13" s="53"/>
      <c r="B13" s="64" t="s">
        <v>253</v>
      </c>
      <c r="C13" s="2" t="s">
        <v>342</v>
      </c>
      <c r="D13" s="56">
        <v>41649</v>
      </c>
      <c r="E13" s="29" t="s">
        <v>373</v>
      </c>
      <c r="F13" s="53"/>
    </row>
    <row r="14" spans="1:6" ht="12.75" thickBot="1">
      <c r="A14" s="53"/>
      <c r="B14" s="64"/>
      <c r="C14" s="2" t="s">
        <v>165</v>
      </c>
      <c r="D14" s="56">
        <v>41649</v>
      </c>
      <c r="E14" s="29" t="s">
        <v>373</v>
      </c>
      <c r="F14" s="53"/>
    </row>
    <row r="15" spans="1:6" ht="7.5" customHeight="1" thickBot="1">
      <c r="A15" s="53"/>
      <c r="B15" s="53"/>
      <c r="C15" s="53"/>
      <c r="D15" s="53"/>
      <c r="E15" s="53"/>
      <c r="F15" s="53"/>
    </row>
    <row r="16" spans="1:6" ht="12.75" thickBot="1">
      <c r="A16" s="53"/>
      <c r="B16" s="64" t="s">
        <v>254</v>
      </c>
      <c r="C16" s="2" t="s">
        <v>344</v>
      </c>
      <c r="D16" s="56">
        <v>41490</v>
      </c>
      <c r="E16" s="29" t="s">
        <v>373</v>
      </c>
      <c r="F16" s="53"/>
    </row>
    <row r="17" spans="1:6" ht="12.75" thickBot="1">
      <c r="A17" s="53"/>
      <c r="B17" s="64"/>
      <c r="C17" s="2" t="s">
        <v>343</v>
      </c>
      <c r="D17" s="56">
        <v>41495</v>
      </c>
      <c r="E17" s="29" t="s">
        <v>373</v>
      </c>
      <c r="F17" s="53"/>
    </row>
    <row r="18" spans="1:6" ht="12.75" thickBot="1">
      <c r="A18" s="53"/>
      <c r="B18" s="64"/>
      <c r="C18" s="2" t="s">
        <v>353</v>
      </c>
      <c r="D18" s="56">
        <v>41421</v>
      </c>
      <c r="E18" s="29" t="s">
        <v>373</v>
      </c>
      <c r="F18" s="53"/>
    </row>
    <row r="19" spans="1:6" ht="12.75" thickBot="1">
      <c r="A19" s="53"/>
      <c r="B19" s="64"/>
      <c r="C19" s="2" t="s">
        <v>354</v>
      </c>
      <c r="D19" s="56">
        <v>41490</v>
      </c>
      <c r="E19" s="29" t="s">
        <v>373</v>
      </c>
      <c r="F19" s="53"/>
    </row>
    <row r="20" spans="1:6" ht="7.5" customHeight="1" thickBot="1">
      <c r="A20" s="53"/>
      <c r="B20" s="53"/>
      <c r="C20" s="53"/>
      <c r="D20" s="53"/>
      <c r="E20" s="53"/>
      <c r="F20" s="53"/>
    </row>
    <row r="21" spans="1:6" ht="12.75" thickBot="1">
      <c r="A21" s="53"/>
      <c r="B21" s="2" t="s">
        <v>341</v>
      </c>
      <c r="C21" s="2"/>
      <c r="D21" s="55" t="s">
        <v>106</v>
      </c>
      <c r="E21" t="str">
        <f>VLOOKUP($D$21,OfftakeRange,3,0)</f>
        <v>BADSOF</v>
      </c>
      <c r="F21" s="53"/>
    </row>
    <row r="22" spans="1:6" ht="12">
      <c r="A22" s="53"/>
      <c r="B22" s="2" t="s">
        <v>337</v>
      </c>
      <c r="C22" s="2" t="s">
        <v>338</v>
      </c>
      <c r="D22" t="str">
        <f>VLOOKUP($D$21,OfftakeRange,4)</f>
        <v>National Grid - NTS</v>
      </c>
      <c r="F22" s="53"/>
    </row>
    <row r="23" spans="1:6" ht="12">
      <c r="A23" s="53"/>
      <c r="B23" s="2"/>
      <c r="C23" s="2" t="s">
        <v>339</v>
      </c>
      <c r="D23" t="str">
        <f>VLOOKUP($D$21,OfftakeRange,5)</f>
        <v>National Grid - DN</v>
      </c>
      <c r="F23" s="53"/>
    </row>
    <row r="24" spans="1:6" ht="12">
      <c r="A24" s="53"/>
      <c r="B24" s="2" t="s">
        <v>116</v>
      </c>
      <c r="C24" s="2"/>
      <c r="D24" t="str">
        <f>VLOOKUP($D$21,OfftakeRange,7)</f>
        <v>Orifice</v>
      </c>
      <c r="F24" s="53"/>
    </row>
    <row r="25" spans="1:6" ht="12">
      <c r="A25" s="53"/>
      <c r="B25" s="2" t="s">
        <v>340</v>
      </c>
      <c r="C25" s="2"/>
      <c r="D25" t="s">
        <v>180</v>
      </c>
      <c r="F25" s="53"/>
    </row>
    <row r="26" spans="1:6" ht="6.75" customHeight="1" thickBot="1">
      <c r="A26" s="53"/>
      <c r="B26" s="53"/>
      <c r="C26" s="53"/>
      <c r="D26" s="53"/>
      <c r="E26" s="53"/>
      <c r="F26" s="53"/>
    </row>
    <row r="27" spans="1:6" ht="24.75" customHeight="1" thickBot="1">
      <c r="A27" s="53"/>
      <c r="B27" s="65" t="s">
        <v>126</v>
      </c>
      <c r="C27" s="66"/>
      <c r="D27" s="55">
        <v>0.03</v>
      </c>
      <c r="E27" s="29" t="s">
        <v>388</v>
      </c>
      <c r="F27" s="53"/>
    </row>
    <row r="28" spans="1:6" ht="12.75" thickBot="1">
      <c r="A28" s="53"/>
      <c r="B28" s="2" t="s">
        <v>382</v>
      </c>
      <c r="C28" s="2"/>
      <c r="D28" s="55">
        <v>0.151</v>
      </c>
      <c r="E28" s="29" t="s">
        <v>389</v>
      </c>
      <c r="F28" s="53"/>
    </row>
    <row r="29" spans="1:6" ht="12.75" thickBot="1">
      <c r="A29" s="53"/>
      <c r="B29" s="2" t="s">
        <v>127</v>
      </c>
      <c r="C29" s="2"/>
      <c r="D29" s="55">
        <v>1.62</v>
      </c>
      <c r="E29" s="29" t="s">
        <v>390</v>
      </c>
      <c r="F29" s="53"/>
    </row>
    <row r="30" spans="1:6" ht="12.75" thickBot="1">
      <c r="A30" s="53"/>
      <c r="B30" s="2" t="s">
        <v>167</v>
      </c>
      <c r="C30" s="2"/>
      <c r="D30" s="55" t="s">
        <v>185</v>
      </c>
      <c r="E30" t="str">
        <f>VLOOKUP(D30,SignificanceRange,2)</f>
        <v>&lt; 30 GWh</v>
      </c>
      <c r="F30" s="53"/>
    </row>
    <row r="31" spans="1:6" ht="7.5" customHeight="1" thickBot="1">
      <c r="A31" s="53"/>
      <c r="B31" s="53"/>
      <c r="C31" s="53"/>
      <c r="D31" s="53"/>
      <c r="E31" s="53"/>
      <c r="F31" s="53"/>
    </row>
    <row r="32" spans="1:6" ht="12.75" thickBot="1">
      <c r="A32" s="53"/>
      <c r="B32" s="2" t="s">
        <v>168</v>
      </c>
      <c r="C32" s="2"/>
      <c r="D32" s="55" t="s">
        <v>184</v>
      </c>
      <c r="F32" s="53"/>
    </row>
    <row r="33" spans="1:6" ht="6.75" customHeight="1">
      <c r="A33" s="53"/>
      <c r="B33" s="53"/>
      <c r="C33" s="53"/>
      <c r="D33" s="53"/>
      <c r="E33" s="53"/>
      <c r="F33" s="53"/>
    </row>
    <row r="35" spans="2:3" ht="12">
      <c r="B35" t="s">
        <v>383</v>
      </c>
      <c r="C35" s="2"/>
    </row>
    <row r="36" spans="2:3" ht="12">
      <c r="B36" t="s">
        <v>384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8">
      <selection activeCell="A24" sqref="A24:IV24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141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392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7" t="str">
        <f>'Notification Sheet'!$D$4</f>
        <v>Joint Office use Only</v>
      </c>
      <c r="B2" s="58" t="str">
        <f>'Notification Sheet'!$C$5</f>
        <v>MER/UKD/184/13</v>
      </c>
      <c r="C2" s="58" t="str">
        <f>'Notification Sheet'!$C$8</f>
        <v>Error in the temperature measurement caused by a poor connection on the probe.</v>
      </c>
      <c r="D2" s="58" t="str">
        <f>'Notification Sheet'!$D$21</f>
        <v>Bacton MRD</v>
      </c>
      <c r="E2" s="58" t="str">
        <f>'Notification Sheet'!$D$25</f>
        <v>EA</v>
      </c>
      <c r="F2" s="58" t="str">
        <f>'Notification Sheet'!$D$23</f>
        <v>National Grid - DN</v>
      </c>
      <c r="G2" s="58" t="str">
        <f>'Notification Sheet'!$D$30</f>
        <v>Low</v>
      </c>
      <c r="H2" s="58">
        <f>'Notification Sheet'!$D$28</f>
        <v>0.151</v>
      </c>
      <c r="I2" s="59">
        <f>'Notification Sheet'!$D$29</f>
        <v>1.62</v>
      </c>
      <c r="J2" s="60">
        <f>'Notification Sheet'!$D$16</f>
        <v>41490</v>
      </c>
      <c r="K2" s="60">
        <f>'Notification Sheet'!$D$17</f>
        <v>41495</v>
      </c>
      <c r="L2" s="61">
        <f>'Notification Sheet'!$D$18</f>
        <v>41421</v>
      </c>
      <c r="M2" s="61">
        <f>'Notification Sheet'!$D$19</f>
        <v>41490</v>
      </c>
      <c r="N2" s="61">
        <f>'Notification Sheet'!$D$13</f>
        <v>41649</v>
      </c>
      <c r="O2" s="59" t="str">
        <f>'Notification Sheet'!$C$6</f>
        <v>Awaiting First Available Invoice</v>
      </c>
      <c r="P2" s="62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2014-01-10T19:04:30Z</dcterms:modified>
  <cp:category/>
  <cp:version/>
  <cp:contentType/>
  <cp:contentStatus/>
</cp:coreProperties>
</file>