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45" windowWidth="10080" windowHeight="6225" tabRatio="793" activeTab="3"/>
  </bookViews>
  <sheets>
    <sheet name="1-Summary" sheetId="8" r:id="rId1"/>
    <sheet name="2-KPIs" sheetId="1" r:id="rId2"/>
    <sheet name="3-UK Link Availability" sheetId="2" r:id="rId3"/>
    <sheet name="4-TP &amp; AS Services" sheetId="3" r:id="rId4"/>
    <sheet name="5-Change Report Summary" sheetId="11" r:id="rId5"/>
    <sheet name="6-Change Report Detail" sheetId="12" r:id="rId6"/>
  </sheets>
  <externalReferences>
    <externalReference r:id="rId7"/>
    <externalReference r:id="rId8"/>
    <externalReference r:id="rId9"/>
  </externalReferences>
  <definedNames>
    <definedName name="_xlnm._FilterDatabase" localSheetId="1" hidden="1">'2-KPIs'!$A$1:$A$110</definedName>
    <definedName name="OldVals" localSheetId="5">[1]CMC_History!$A$3:$Z$486</definedName>
  </definedNames>
  <calcPr calcId="145621"/>
</workbook>
</file>

<file path=xl/calcChain.xml><?xml version="1.0" encoding="utf-8"?>
<calcChain xmlns="http://schemas.openxmlformats.org/spreadsheetml/2006/main">
  <c r="AP26" i="12" l="1"/>
  <c r="AN26" i="12"/>
  <c r="AM26" i="12"/>
  <c r="AL26" i="12"/>
  <c r="AC26" i="12"/>
  <c r="AB26" i="12"/>
  <c r="AP25" i="12"/>
  <c r="AN25" i="12"/>
  <c r="AM25" i="12"/>
  <c r="AL25" i="12"/>
  <c r="AC25" i="12"/>
  <c r="AB25" i="12"/>
  <c r="AP24" i="12"/>
  <c r="AN24" i="12"/>
  <c r="AM24" i="12"/>
  <c r="AL24" i="12"/>
  <c r="AC24" i="12"/>
  <c r="AB24" i="12"/>
  <c r="AP23" i="12"/>
  <c r="AN23" i="12"/>
  <c r="AM23" i="12"/>
  <c r="AL23" i="12"/>
  <c r="AC23" i="12"/>
  <c r="AB23" i="12"/>
  <c r="AP22" i="12"/>
  <c r="AN22" i="12"/>
  <c r="AM22" i="12"/>
  <c r="AL22" i="12"/>
  <c r="AC22" i="12"/>
  <c r="AB22" i="12"/>
  <c r="AP21" i="12"/>
  <c r="AN21" i="12"/>
  <c r="AM21" i="12"/>
  <c r="AL21" i="12"/>
  <c r="AC21" i="12"/>
  <c r="AB21" i="12"/>
  <c r="AP20" i="12"/>
  <c r="AN20" i="12"/>
  <c r="AM20" i="12"/>
  <c r="AL20" i="12"/>
  <c r="AC20" i="12"/>
  <c r="AB20" i="12"/>
  <c r="AP19" i="12"/>
  <c r="AN19" i="12"/>
  <c r="AM19" i="12"/>
  <c r="AL19" i="12"/>
  <c r="AC19" i="12"/>
  <c r="AB19" i="12"/>
  <c r="AP18" i="12"/>
  <c r="AN18" i="12"/>
  <c r="AM18" i="12"/>
  <c r="AL18" i="12"/>
  <c r="AC18" i="12"/>
  <c r="AB18" i="12"/>
  <c r="AP17" i="12"/>
  <c r="AN17" i="12"/>
  <c r="AM17" i="12"/>
  <c r="AL17" i="12"/>
  <c r="AC17" i="12"/>
  <c r="AB17" i="12"/>
  <c r="AP16" i="12"/>
  <c r="AN16" i="12"/>
  <c r="AM16" i="12"/>
  <c r="AL16" i="12"/>
  <c r="AC16" i="12"/>
  <c r="AB16" i="12"/>
  <c r="AP15" i="12"/>
  <c r="AN15" i="12"/>
  <c r="AM15" i="12"/>
  <c r="AL15" i="12"/>
  <c r="AC15" i="12"/>
  <c r="AB15" i="12"/>
  <c r="AP14" i="12"/>
  <c r="AN14" i="12"/>
  <c r="AM14" i="12"/>
  <c r="AL14" i="12"/>
  <c r="AC14" i="12"/>
  <c r="AB14" i="12"/>
  <c r="AP13" i="12"/>
  <c r="AN13" i="12"/>
  <c r="AM13" i="12"/>
  <c r="AL13" i="12"/>
  <c r="AC13" i="12"/>
  <c r="AB13" i="12"/>
  <c r="AP12" i="12"/>
  <c r="AN12" i="12"/>
  <c r="AM12" i="12"/>
  <c r="AL12" i="12"/>
  <c r="AC12" i="12"/>
  <c r="AB12" i="12"/>
  <c r="AP11" i="12"/>
  <c r="AN11" i="12"/>
  <c r="AM11" i="12"/>
  <c r="AL11" i="12"/>
  <c r="AC11" i="12"/>
  <c r="AB11" i="12"/>
  <c r="AP10" i="12"/>
  <c r="AN10" i="12"/>
  <c r="AM10" i="12"/>
  <c r="AL10" i="12"/>
  <c r="AC10" i="12"/>
  <c r="AB10" i="12"/>
  <c r="AP9" i="12"/>
  <c r="AN9" i="12"/>
  <c r="AM9" i="12"/>
  <c r="AL9" i="12"/>
  <c r="AC9" i="12"/>
  <c r="AB9" i="12"/>
  <c r="AP8" i="12"/>
  <c r="AN8" i="12"/>
  <c r="AM8" i="12"/>
  <c r="AL8" i="12"/>
  <c r="AC8" i="12"/>
  <c r="AB8" i="12"/>
  <c r="AP7" i="12"/>
  <c r="AN7" i="12"/>
  <c r="AM7" i="12"/>
  <c r="AL7" i="12"/>
  <c r="AC7" i="12"/>
  <c r="AB7" i="12"/>
  <c r="AP6" i="12"/>
  <c r="AN6" i="12"/>
  <c r="AM6" i="12"/>
  <c r="AL6" i="12"/>
  <c r="AC6" i="12"/>
  <c r="AB6" i="12"/>
  <c r="AP5" i="12"/>
  <c r="AN5" i="12"/>
  <c r="AM5" i="12"/>
  <c r="AL5" i="12"/>
  <c r="AC5" i="12"/>
  <c r="AB5" i="12"/>
  <c r="AP4" i="12"/>
  <c r="AN4" i="12"/>
  <c r="AM4" i="12"/>
  <c r="AL4" i="12"/>
  <c r="AC4" i="12"/>
  <c r="AB4" i="12"/>
  <c r="AP3" i="12"/>
  <c r="AN3" i="12"/>
  <c r="AM3" i="12"/>
  <c r="AL3" i="12"/>
  <c r="AC3" i="12"/>
  <c r="AB3" i="12"/>
  <c r="Q6" i="11"/>
  <c r="P6" i="11"/>
  <c r="O6" i="11"/>
  <c r="N6" i="11"/>
  <c r="M6" i="11"/>
  <c r="I6" i="11"/>
  <c r="H6" i="11"/>
  <c r="G6" i="11"/>
  <c r="F6" i="11"/>
  <c r="E6" i="11"/>
  <c r="Q5" i="11"/>
  <c r="P5" i="11"/>
  <c r="O5" i="11"/>
  <c r="N5" i="11"/>
  <c r="M5" i="11"/>
  <c r="I5" i="11"/>
  <c r="H5" i="11"/>
  <c r="G5" i="11"/>
  <c r="F5" i="11"/>
  <c r="E5" i="11"/>
  <c r="Q4" i="11"/>
  <c r="P4" i="11"/>
  <c r="O4" i="11"/>
  <c r="N4" i="11"/>
  <c r="M4" i="11"/>
  <c r="K4" i="11"/>
  <c r="I4" i="11"/>
  <c r="H4" i="11"/>
  <c r="G4" i="11"/>
  <c r="F4" i="11"/>
  <c r="J4" i="11" s="1"/>
  <c r="E4" i="11"/>
  <c r="D4" i="11"/>
  <c r="Y7" i="3" l="1"/>
  <c r="G38" i="2"/>
  <c r="F38" i="2"/>
  <c r="E38" i="2"/>
  <c r="D38" i="2"/>
  <c r="C38" i="2"/>
  <c r="B38" i="2"/>
  <c r="X7" i="3" l="1"/>
  <c r="W7" i="3" l="1"/>
  <c r="V7" i="3" l="1"/>
  <c r="U7" i="3" l="1"/>
  <c r="D1" i="1"/>
  <c r="T7" i="3" l="1"/>
  <c r="S7" i="3" l="1"/>
  <c r="R7" i="3" l="1"/>
  <c r="B1" i="2" l="1"/>
  <c r="I7" i="3" l="1"/>
  <c r="J7" i="3" s="1"/>
  <c r="K7" i="3" s="1"/>
  <c r="L7" i="3" s="1"/>
  <c r="M7" i="3" s="1"/>
  <c r="N7" i="3" s="1"/>
  <c r="O7" i="3" s="1"/>
  <c r="P7" i="3" s="1"/>
  <c r="Q7" i="3" s="1"/>
  <c r="H7" i="3"/>
  <c r="G7" i="3"/>
  <c r="F7" i="3"/>
  <c r="I1" i="3" l="1"/>
</calcChain>
</file>

<file path=xl/comments1.xml><?xml version="1.0" encoding="utf-8"?>
<comments xmlns="http://schemas.openxmlformats.org/spreadsheetml/2006/main">
  <authors>
    <author>Max Pemberton</author>
  </authors>
  <commentList>
    <comment ref="AM2" authorId="0">
      <text>
        <r>
          <rPr>
            <b/>
            <sz val="9"/>
            <color indexed="81"/>
            <rFont val="Tahoma"/>
            <family val="2"/>
          </rPr>
          <t>Max Pemberton:</t>
        </r>
        <r>
          <rPr>
            <sz val="9"/>
            <color indexed="81"/>
            <rFont val="Tahoma"/>
            <family val="2"/>
          </rPr>
          <t xml:space="preserve">
Checks whether the value for this years spend has actually changed, or just moved from forecast to actual</t>
        </r>
      </text>
    </comment>
  </commentList>
</comments>
</file>

<file path=xl/sharedStrings.xml><?xml version="1.0" encoding="utf-8"?>
<sst xmlns="http://schemas.openxmlformats.org/spreadsheetml/2006/main" count="1478" uniqueCount="820">
  <si>
    <t>UK Link (Gemini) Availability &amp; Performance</t>
  </si>
  <si>
    <t>Performance measures</t>
  </si>
  <si>
    <t>Target/max</t>
  </si>
  <si>
    <t>Gemini Service</t>
  </si>
  <si>
    <t>Gemini Access (IX)</t>
  </si>
  <si>
    <t>Nominations per day</t>
  </si>
  <si>
    <t>% of  transactions &lt; 4 sec's</t>
  </si>
  <si>
    <t>Transaction response time (in minutes)</t>
  </si>
  <si>
    <t>n/a</t>
  </si>
  <si>
    <t>Transactions per day</t>
  </si>
  <si>
    <t>% Transaction change</t>
  </si>
  <si>
    <t>UK Link (Non-Gemini) Availability &amp; Performance</t>
  </si>
  <si>
    <t>Batch Transfer</t>
  </si>
  <si>
    <t>Service Desk Availability</t>
  </si>
  <si>
    <t>Key Priority Indicators</t>
  </si>
  <si>
    <t>Xoserve Monthly Reporting</t>
  </si>
  <si>
    <t xml:space="preserve">Contract Management Reporting </t>
  </si>
  <si>
    <t>Priority 1 KPI</t>
  </si>
  <si>
    <t xml:space="preserve">Priority 2 KPIs </t>
  </si>
  <si>
    <t>Third Party and Additional Services</t>
  </si>
  <si>
    <t>UK Link Availability</t>
  </si>
  <si>
    <t xml:space="preserve">New Category of Third Party Requesting Third Party Services </t>
  </si>
  <si>
    <t>None</t>
  </si>
  <si>
    <t>Any TPS material breach of a TPS Agreement</t>
  </si>
  <si>
    <t>Third Party Services Invoiced Amount</t>
  </si>
  <si>
    <t>Additional Services Invoiced Amount</t>
  </si>
  <si>
    <t>Third Party Services Sold</t>
  </si>
  <si>
    <t>Additional Services Sold</t>
  </si>
  <si>
    <t xml:space="preserve">CDSP liabilities to a Third Party under a TPS Agreement </t>
  </si>
  <si>
    <t>Operational Requirements</t>
  </si>
  <si>
    <t>No Failures</t>
  </si>
  <si>
    <t>Invoicing Information</t>
  </si>
  <si>
    <t xml:space="preserve">Supply Point Information </t>
  </si>
  <si>
    <t>Shippers</t>
  </si>
  <si>
    <t>External</t>
  </si>
  <si>
    <t>Internal</t>
  </si>
  <si>
    <t>Total</t>
  </si>
  <si>
    <t>Reference</t>
  </si>
  <si>
    <t>Service Requirement Description</t>
  </si>
  <si>
    <t>Service Requirement Trigger</t>
  </si>
  <si>
    <t>Service Requirement Output</t>
  </si>
  <si>
    <t>Time for delivery of service requirement</t>
  </si>
  <si>
    <t>How service requirement delivered</t>
  </si>
  <si>
    <t xml:space="preserve">Performance standard </t>
  </si>
  <si>
    <t>UNC Ref</t>
  </si>
  <si>
    <t>DS-CS SA1 - 02</t>
  </si>
  <si>
    <t>Respond to Supply Point Enquiry</t>
  </si>
  <si>
    <t xml:space="preserve">Receipt of Supply Point Enquiry from a User
</t>
  </si>
  <si>
    <t xml:space="preserve">Send Enquiring User a response or reject enquiry and send Enquiring User details of reason for rejection </t>
  </si>
  <si>
    <t xml:space="preserve">Within two (2) Supply Point System Business Days of receipt </t>
  </si>
  <si>
    <t>UK Link Communication</t>
  </si>
  <si>
    <t xml:space="preserve">Submit 100% of files (excluding transfer of ownership)  </t>
  </si>
  <si>
    <t>TPD G1.16</t>
  </si>
  <si>
    <t xml:space="preserve"> </t>
  </si>
  <si>
    <t>DS-CS SA1 - 04</t>
  </si>
  <si>
    <t>Respond to Supply Point Nomination</t>
  </si>
  <si>
    <t>Receipt of Supply Point Nomination from a Proposing User</t>
  </si>
  <si>
    <t xml:space="preserve">Send Proposing User a Supply Point Offer, reject the Supply Point Nomination and send User details of the reasons for rejection or send User and relevant Network Operator a referral notice </t>
  </si>
  <si>
    <t xml:space="preserve">Within two (2) Supply Point System Business Days of receipt of the Supply Point Nomination </t>
  </si>
  <si>
    <t>Submit 100% of files (excluding transfer of ownership)</t>
  </si>
  <si>
    <t>TPD G2.4.1,G2.3.4, G2.3.5, G2.3.6, G2.3.7, G2.3.8, G2.3.9, G5.4.2 G2.1.2(a)</t>
  </si>
  <si>
    <t>DS-CS SA1 - 05</t>
  </si>
  <si>
    <t xml:space="preserve">Receipt of response from a Network Operator </t>
  </si>
  <si>
    <t xml:space="preserve">Send User a Supply Point Offer or reject the Supply Point Nomination and send the User details of the reasons for rejection </t>
  </si>
  <si>
    <t>Within two (2) Business Days of receipt of a response to the referral from the Network Operator or request for information</t>
  </si>
  <si>
    <t xml:space="preserve">Submit 100% of files (excluding transfer of ownership) </t>
  </si>
  <si>
    <t>TPD G2.3.4 (b), G2.3.8, G2.3.9</t>
  </si>
  <si>
    <t>DS-CS SA1 - 06</t>
  </si>
  <si>
    <t>Notification of the prevailing Supply Point Capacity becoming greater than the Offered Supply Point Capacity as a result of a Supply Point Ratchet.</t>
  </si>
  <si>
    <t>Receipt of notification by the CDSP of the prevailing Supply Point Capacity becoming greater than the Offered Supply Point Capacity at any time prior to the submission of a Supply Point Confirmation by the Proposing User</t>
  </si>
  <si>
    <t>Send Proposing User notice that Supply Point Offer has lapsed</t>
  </si>
  <si>
    <t>Within two (2) Business Days of the prevailing Supply Point Capacity becoming greater than the Offered Supply Point Capacity</t>
  </si>
  <si>
    <t>TPD G2.4.5 (a)</t>
  </si>
  <si>
    <t>DS-CS SA1 - 07</t>
  </si>
  <si>
    <t>Notification of the prevailing Supply Point Capacity becoming greater than the Offered Supply Point Capacity as a result of a Capacity Revision Application</t>
  </si>
  <si>
    <t>Inform the Proposing User of the application of paragraph 2.7.3</t>
  </si>
  <si>
    <t xml:space="preserve">Within 5 Supply Point Systems Business Days after the occurrence of the event giving rise to the application of paragraph 2.7.3 </t>
  </si>
  <si>
    <t xml:space="preserve">
Within 5 Supply Point Systems Business Days after the occurrence of the event giving rise to the application of paragraph 2.7.3</t>
  </si>
  <si>
    <r>
      <t>TPD G2.4.6</t>
    </r>
    <r>
      <rPr>
        <strike/>
        <sz val="11"/>
        <color theme="1"/>
        <rFont val="Calibri"/>
        <family val="2"/>
        <scheme val="minor"/>
      </rPr>
      <t xml:space="preserve"> </t>
    </r>
  </si>
  <si>
    <t>DS-CS SA1 - 08</t>
  </si>
  <si>
    <t>Notification of revision to the Formula Year Annual Quantity or End User Category</t>
  </si>
  <si>
    <t>A change in the Formula Year Annual Quantity or End User Category in relation to a Proposed Supply Point during the period a Supply Point Offer remains valid</t>
  </si>
  <si>
    <t xml:space="preserve">Send Proposing User notice of change to Formula Year Annual Quantity or End User Category </t>
  </si>
  <si>
    <t>Within two (2) Supply Point Systems Business Days of the change of the Formula Year Annual Quantity or End User Category</t>
  </si>
  <si>
    <t xml:space="preserve">Submit 100% of files (excluding transfer of ownership)         </t>
  </si>
  <si>
    <t>TPD G2.4.7</t>
  </si>
  <si>
    <t>DS-CS SA1 - 09</t>
  </si>
  <si>
    <t>Respond to Supply Point Confirmations</t>
  </si>
  <si>
    <t>Receipt of Supply Point Confirmation from a Proposing User where the Proposed Supply Point includes a Shared Supply Meter Point</t>
  </si>
  <si>
    <t xml:space="preserve">Send Proposing User notice acknowledging receipt of Supply Point Confirmation or rejecting Supply Point Confirmation and details of reasons for rejection </t>
  </si>
  <si>
    <t xml:space="preserve">Within two (2) Supply Point Systems Business Days of receipt of the Supply Point Confirmation </t>
  </si>
  <si>
    <t xml:space="preserve">TPD  G2.5.11, G2.5.5, G2.6.2  and G2.6.3 </t>
  </si>
  <si>
    <t>DS-CS SA1 - 11</t>
  </si>
  <si>
    <t>Notification to existing User of receipt of Supply Point Confirmation</t>
  </si>
  <si>
    <t xml:space="preserve">Receipt of Supply Point Confirmation from a Proposing User which is not rejected which a Supply Point Withdrawal has not been submitted </t>
  </si>
  <si>
    <t>Send existing User notice of submission of a Supply Point Confirmation and the Proposed Supply Point Registration Date</t>
  </si>
  <si>
    <t>TPD G2.8.1(a)</t>
  </si>
  <si>
    <t>DS-CS SA1 - 12</t>
  </si>
  <si>
    <t>Respond to Proposing User following Supply Point Objection</t>
  </si>
  <si>
    <t xml:space="preserve">Receipt of Supply Point Objection from the Registered User </t>
  </si>
  <si>
    <t>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t>
  </si>
  <si>
    <t xml:space="preserve">Within two (2) Supply Point Systems Business Days of receipt of Supply Point Objection </t>
  </si>
  <si>
    <t>TPD G2.8.3(b), (c ), (d) and €
G2.8.4(b)</t>
  </si>
  <si>
    <t xml:space="preserve">DS-CS SA1 - 13
</t>
  </si>
  <si>
    <t>Respond to Objecting User following receipt of Supply Point Objection</t>
  </si>
  <si>
    <t>Send notice to objecting User of acceptance or rejection of Supply Point Objection</t>
  </si>
  <si>
    <t xml:space="preserve">Within two (2) Business Days of receipt of Supply Point Objection </t>
  </si>
  <si>
    <t>TPD G2.8.3(d)</t>
  </si>
  <si>
    <t>DS-CS SA1 - 14</t>
  </si>
  <si>
    <t>Notification of Supply Point Objection not withdrawn</t>
  </si>
  <si>
    <t>Receipt of Supply Point Objection from an objecting User which is not withdrawn by the Objection Deadline</t>
  </si>
  <si>
    <t xml:space="preserve">Send  each Existing Registered User notice of lapse of Supply Point Confirmation </t>
  </si>
  <si>
    <t>By not later than one (1) Supply Point Systems Business Day  before the Proposed Supply Point Registration Date</t>
  </si>
  <si>
    <t xml:space="preserve"> 90% of transfer of ownership files to be issued by 08:00 on D-2 Supply Point Systems Business Days before the transfer date and in any event 100% issued within 2 Supply Point Systems Business Days.</t>
  </si>
  <si>
    <t>TPD G2.8.6</t>
  </si>
  <si>
    <t>DS-CS SA1 - 15</t>
  </si>
  <si>
    <t>Notification to Proposing User of effectiveness of Supply Point Confirmation</t>
  </si>
  <si>
    <t>Receipt of Supply Point Confirmation from a Proposing User where the Proposed Supply Point has been withdrawn by the existing User</t>
  </si>
  <si>
    <t>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t>
  </si>
  <si>
    <t>By not later than one (1) Supply Point Systems Business Day before the Proposed Supply Point Registration Date</t>
  </si>
  <si>
    <t>TPD G2.8.8(a) &amp; G2.9.2</t>
  </si>
  <si>
    <t>DS-CS SA1 - 16</t>
  </si>
  <si>
    <t>Notify the User (which was the Existing Registered User immediately preceding the effective date of the Supply Point Confirmation) of the identity of the Proposing User (that has become the Registered User) and the identity of the supplier</t>
  </si>
  <si>
    <t>Passing of Objection Deadline</t>
  </si>
  <si>
    <r>
      <t xml:space="preserve">Send </t>
    </r>
    <r>
      <rPr>
        <strike/>
        <sz val="11"/>
        <color theme="1"/>
        <rFont val="Calibri"/>
        <family val="2"/>
        <scheme val="minor"/>
      </rPr>
      <t>E</t>
    </r>
    <r>
      <rPr>
        <sz val="11"/>
        <color theme="1"/>
        <rFont val="Calibri"/>
        <family val="2"/>
        <scheme val="minor"/>
      </rPr>
      <t xml:space="preserve">xisting Registered User notice of effectiveness of Supply Point Confirmation and details of the identity of the Registered User and </t>
    </r>
    <r>
      <rPr>
        <sz val="11"/>
        <color theme="1"/>
        <rFont val="Calibri"/>
        <family val="2"/>
        <scheme val="minor"/>
      </rPr>
      <t xml:space="preserve">supplier </t>
    </r>
  </si>
  <si>
    <t>TPD G2.8.8(b)</t>
  </si>
  <si>
    <t>DS-CS SA1 - 17</t>
  </si>
  <si>
    <t>Respond to Supply Point Withdrawal notice</t>
  </si>
  <si>
    <t>Receipt of Supply Point Withdrawal notice from a Withdrawing User</t>
  </si>
  <si>
    <t>Send Withdrawing User notice of acceptance or rejection of Supply Point Withdrawal notice and where rejected the reason for rejection of the Supply Point Withdrawal notice.
Where required, in a Shared Supply Meter Point, inform each Sharing Registered User of the withdrawal acceptance.</t>
  </si>
  <si>
    <t>Within two (2) Supply Point Systems Business Days of acceptance of the Withdrawal Notice</t>
  </si>
  <si>
    <t xml:space="preserve">UK Link Communication </t>
  </si>
  <si>
    <t>TPD G3.1.2</t>
  </si>
  <si>
    <t>DS-CS SA1 - 18</t>
  </si>
  <si>
    <t>Notification that Withdrawing Supply Meter Point comprised in a Proposed Supply Point for which the Supply Point Confirmation is effective</t>
  </si>
  <si>
    <t xml:space="preserve">Receipt of Supply Meter Point Withdrawal notice from a Withdrawing User for which the Supply Point Confirmation is effective </t>
  </si>
  <si>
    <t>Send Withdrawing User notice that Withdrawing Supply Meter Point comprised in a Supply Point Confirmation which is effective</t>
  </si>
  <si>
    <t>TPD G3.1.4</t>
  </si>
  <si>
    <t>DS-CS SA1 - 19</t>
  </si>
  <si>
    <t>Notification of Supply Point Withdrawal comprising Shared Supply Meter Points</t>
  </si>
  <si>
    <t>Receipt of Supply Point Withdrawal notice from a Withdrawing User for a Supply Point which comprises a Shared Supply Meter Point</t>
  </si>
  <si>
    <t xml:space="preserve">Send other Sharing Registered User(s) notice of receipt of Supply Point Withdrawal notice  </t>
  </si>
  <si>
    <t>Within two (2) Supply Point Systems Business Days of the receipt of the Supply Point Withdrawal Notice</t>
  </si>
  <si>
    <t>TPD G3.1.5</t>
  </si>
  <si>
    <t>DS-CS SA1 - 25</t>
  </si>
  <si>
    <t>Respond to Shared Supply Meter Point Nomination</t>
  </si>
  <si>
    <t>Receipt of Shared Supply Meter Point Notification from proposed Sharing Registered Users or Sharing Registered User Agent</t>
  </si>
  <si>
    <t xml:space="preserve">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t>
  </si>
  <si>
    <t xml:space="preserve">Within two (2) Business Days of receipt of response from Network Operator  </t>
  </si>
  <si>
    <t>Conventional Notice</t>
  </si>
  <si>
    <t xml:space="preserve">Submit 100% responses to all Users within Day of receipt plus 2 Business Days </t>
  </si>
  <si>
    <t>TPD G1.7.6, G1.7.2(d)(i) G1.7.11</t>
  </si>
  <si>
    <t>DS-CS SA1 - 29</t>
  </si>
  <si>
    <t>Respond to request to cancel a Supply Point Confirmation</t>
  </si>
  <si>
    <t>Receipt of request from Proposing User to cancel Supply Point Confirmation</t>
  </si>
  <si>
    <t>Send Proposing User notice of acceptance or rejection of request and send Registered User notice of cancellation of Supply Point Confirmation</t>
  </si>
  <si>
    <t>Within two (2) Supply Point Systems Business Days of receipt of request</t>
  </si>
  <si>
    <t>TPD G2.8.1( c)</t>
  </si>
  <si>
    <t>DS-CS SA1 - 30</t>
  </si>
  <si>
    <t>Respond to request to withdraw a Supply Point Objection</t>
  </si>
  <si>
    <t>Receipt of request from objecting User to withdraw Supply Point Objection prior to the 7th Supply Point Systems Business Day after the Supply Point Objection was made or, if earlier, the Objection Deadline</t>
  </si>
  <si>
    <t>Send objecting User notice of acceptance or rejection of request and send notice to Proposing User where Supply Point Objection withdrawn</t>
  </si>
  <si>
    <t>TPD G2.8.5</t>
  </si>
  <si>
    <t xml:space="preserve">DS-CS SA2 - 01  </t>
  </si>
  <si>
    <t xml:space="preserve">Standards of Service query management </t>
  </si>
  <si>
    <t>Receipt of a Standard of Service Operational Query from a Shipper User</t>
  </si>
  <si>
    <t>Record, investigate and resolve Query in accordance with the Standard of Services Query Management Operational Guidelines</t>
  </si>
  <si>
    <t>In accordance with the requirements of TPD Section S4.7 and the Standard of Services Query Management Operational Guidelines</t>
  </si>
  <si>
    <t>Contact Management Service (CMS)</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</si>
  <si>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d) Resolve 98% of User Standards of Service Queries within 20 Business Days within the calendar month (except where the query type is DUP)  for 95%  of Users
</t>
  </si>
  <si>
    <t>TPD S4.7 and chapter 5 of the Standard of Services Query Management Operational Guidelines TPD Section G1.9.7, G1.9.8
and G1.1.7</t>
  </si>
  <si>
    <t>DS-CS SA2 - 03</t>
  </si>
  <si>
    <t>Non Standards of Service query management</t>
  </si>
  <si>
    <t>Receipt from a Shipper User of a query in respect of a matter not subject to a Standard of Service</t>
  </si>
  <si>
    <t>Record, investigate and resolve query</t>
  </si>
  <si>
    <t>As soon as reasonably practicable following receipt of the query</t>
  </si>
  <si>
    <t xml:space="preserve">Resolve 50% of User non standards of Service queries within 10 Business Days within the calendar month for 90% of Users
Resolve 90% of User non standards of Service queries within 20 Business Days within the calendar month for 95% of Users 
Resolve 95% of User non standards of Service queries within 40 Business Days within the calendar month for 100% of Users
</t>
  </si>
  <si>
    <t>TPD G1.9.8</t>
  </si>
  <si>
    <t>DS-CS SA2 - 04</t>
  </si>
  <si>
    <t>Network Operator Queries</t>
  </si>
  <si>
    <t>Receipt from Network Operator of a query in respect of data held on the Supply Point Register</t>
  </si>
  <si>
    <t xml:space="preserve">Record, investigate and resolve the query </t>
  </si>
  <si>
    <t xml:space="preserve">a) Resolve 50% of Network Operator queries within 10 Xoserve days within the calendar month for 100% of Network Operators
b) Resolve 70% of Network Operator queries within 20 Xoserve days within the calendar month for 100% of Network Operators
c) Resolve 90% of Network Operator queries within 40 Xoserve days within the calendar month for 100% of Network Operators
d) Resolve 100% of Network Operator queries within 80 Xoserve days within the calendar month for 100% of Network Operators
</t>
  </si>
  <si>
    <t xml:space="preserve">DS-CS SA3 - 01  </t>
  </si>
  <si>
    <t xml:space="preserve">The receipt, acknowledgement and  processing of all data provided by a User where such data must be recorded in the Supply Point Register </t>
  </si>
  <si>
    <t>Receipt of data from a User which must be recorded in the Supply Point Register</t>
  </si>
  <si>
    <t>Update or record data in the Supply Point Register in compliance with the requirements of TPD Section G, TPD Section M, TPD Section Q, Standard Special Condition A31 and in accordance with the UK Link Manual</t>
  </si>
  <si>
    <t>Within two (2) Supply Point Systems Business Days of requirement to change or record data in the Supply Point Register</t>
  </si>
  <si>
    <t>TPD Sections G, M and Q
G2.5.10
G3.7.2</t>
  </si>
  <si>
    <t xml:space="preserve">DS-CS SA5 - 15
</t>
  </si>
  <si>
    <t>For Class 2 Supply Meters, the validation of a Meter Reading, a Check Read or an Updated Meter Reading</t>
  </si>
  <si>
    <t>The receipt of a Meter Reading, Check Read or Updated Meter Reading from the User to be validated, and where applicable to become a Valid Meter Reading or Check Read accepted by the CDSP</t>
  </si>
  <si>
    <t>Validated Meter Reading, Check Read or Updated Meter Reading, and submission of the validation outcome to the User</t>
  </si>
  <si>
    <t>As required in accordance with TPD E, H, G and S</t>
  </si>
  <si>
    <t>Electronic update to CDSP systems</t>
  </si>
  <si>
    <t>M5.1.6
M5.3.5(b)(ii)
M5.12 (except 5.12.9)
M5.14.1
M5.16
M5.13.13
M5.13.14</t>
  </si>
  <si>
    <t xml:space="preserve">DS-CS SA5 - 16
</t>
  </si>
  <si>
    <t>For Class 3 and 4 Supply Meters, the validation of a Meter Reading, a Check Read or an Updated Meter Reading</t>
  </si>
  <si>
    <t>DS-CS SA5 - 21</t>
  </si>
  <si>
    <t>Generation of an estimated Meter Reading for a Class 2 Supply Meter</t>
  </si>
  <si>
    <t>Failure by the User to submit an Opening Meter Reading</t>
  </si>
  <si>
    <t>Estimated Opening Meter Reading determined and provided to the relevant User</t>
  </si>
  <si>
    <t>The 6th Day after the Supply Point Registration date</t>
  </si>
  <si>
    <t>UK Link communication</t>
  </si>
  <si>
    <t>M5.13.7(a) 5.13.8(a)</t>
  </si>
  <si>
    <t>DS-CS SA5 - 22</t>
  </si>
  <si>
    <t>Generation of an estimated Meter Reading for a Class 3 Supply Meter</t>
  </si>
  <si>
    <t>The 6th Day after the Supply Point Registration date or the 15th day after the Supply Point Registration date depending on the outgoing Supply Point Class</t>
  </si>
  <si>
    <t>M5.13.7(c) 5.13.9(a)</t>
  </si>
  <si>
    <t>DS-CS SA5 - 23</t>
  </si>
  <si>
    <t>Generation of an estimated Meter Reading for a Class 4 Supply Meter</t>
  </si>
  <si>
    <t>M5.13.7(c), 5.13.9, 5.13.11(b)</t>
  </si>
  <si>
    <t>DS-CS SA6 - 11</t>
  </si>
  <si>
    <t xml:space="preserve">Respond to a LDZ DM Supply Point Capacity Revision Application to reduce or increase the Registered DM Supply Point Capacity. </t>
  </si>
  <si>
    <t xml:space="preserve">Receipt of a LDZ DM Supply Point Capacity Revision Application from a User or receipt of an application from a Proposing User </t>
  </si>
  <si>
    <t>Send User notice approving or rejecting Capacity Revision Application and where application approved send User notice of revised Supply Point Capacity or send User and the Transporter a referral notice</t>
  </si>
  <si>
    <t>Where a capacity reduction is required, within five (5) Supply Point System Business Days of receipt of application from the User; or where a feasibility assessment  is required, no later than the 18th Supply Point Systems Business Day following receipt of application from the User</t>
  </si>
  <si>
    <t xml:space="preserve">TPD G5.1.7,                   G5.1.8,  G5.1.10, G5.2.4 
</t>
  </si>
  <si>
    <t>DS-CS SA6 - 17</t>
  </si>
  <si>
    <t>Determination of the Annual Quantity for each Supply Meter Point and notification to the Registered User</t>
  </si>
  <si>
    <t xml:space="preserve">The receipt of a Qualifying Meter Reading, </t>
  </si>
  <si>
    <t>Notification to the Registered User of the calculated AQ, and that the Annual Quantity has crossed the threshold requirement</t>
  </si>
  <si>
    <t xml:space="preserve">Not later than 5 Business Days before the end of the AQ Calculation Month. </t>
  </si>
  <si>
    <t>TPD G1.6.6</t>
  </si>
  <si>
    <t>does not translate to existing reporting</t>
  </si>
  <si>
    <t>DS-CS SA6 - 18</t>
  </si>
  <si>
    <t>Rejection of a request for a change in the Annual Quantity</t>
  </si>
  <si>
    <t xml:space="preserve">Receipt of a request for a change in the Annual Quantity </t>
  </si>
  <si>
    <t>Send notification to the User detailing the reasons for the rejection</t>
  </si>
  <si>
    <t xml:space="preserve">Within 2 Business Days of receipt of a request </t>
  </si>
  <si>
    <t>TPD G1.6.23, G1.6.25 and G1.6.26</t>
  </si>
  <si>
    <t>DS-CS SA6 - 19</t>
  </si>
  <si>
    <t>Acceptance of a request for a change in the Annual Quantity</t>
  </si>
  <si>
    <t>Send notification to the User confirming acceptance of request.
Amend the Annual Quantity.
Notify the User five (5) Supply Point Systems Business Days prior to the date the change in Annual Quantity is given effect.</t>
  </si>
  <si>
    <t xml:space="preserve">Submit the acceptance notification within 2 Business Days of receipt of a request.
Amend the Annual Quantity with effect from the first Day of the first month which begins at least 15 Supply Point Systems Business Days after the date on which the User gave notice </t>
  </si>
  <si>
    <r>
      <t>TPD G1.6.23,G1.6.25</t>
    </r>
    <r>
      <rPr>
        <sz val="11"/>
        <rFont val="Calibri"/>
        <family val="2"/>
        <scheme val="minor"/>
      </rPr>
      <t xml:space="preserve"> and G1.6.27</t>
    </r>
  </si>
  <si>
    <t>DS-CS SA6 - 20</t>
  </si>
  <si>
    <t>Respond to User request to revise Annual Quantity for Supply Point comprising a New Supply Meter Point</t>
  </si>
  <si>
    <t xml:space="preserve">Receipt of notification from a User, before the Supply Point Registration Date, with the User estimate of the correct Annual Quantity </t>
  </si>
  <si>
    <t>Amend the Annual Quantity to that provided by the User</t>
  </si>
  <si>
    <t>As soon as reasonably practicable</t>
  </si>
  <si>
    <t>TPD G1.6.29</t>
  </si>
  <si>
    <t xml:space="preserve">DS-CS SA12 - 01  </t>
  </si>
  <si>
    <t>Record the number for a New Supply Meter Point on the Supply Point Register</t>
  </si>
  <si>
    <t>Receipt of notice that connection works have or will be undertaken to establish a New Supply Meter Point</t>
  </si>
  <si>
    <t xml:space="preserve">Record the new Supply Point Meter Reference Number and send notice to relevant contractor (utility infrastructure provider) of new Supply Point Meter Reference Number </t>
  </si>
  <si>
    <t xml:space="preserve">As soon as reasonably practicable following receipt of the notice from the relevant contractor </t>
  </si>
  <si>
    <t>Contact Management Service (CMS) or Conventional Notice</t>
  </si>
  <si>
    <t>TPD G7.3.1</t>
  </si>
  <si>
    <t>DS-CS SA17 - 01</t>
  </si>
  <si>
    <t>Business Day and Supply Point Systems Business Day calendar services</t>
  </si>
  <si>
    <t>In time for delivery of the service by 30 September each year</t>
  </si>
  <si>
    <t>Send all UK Link System Users a list of all Business Days and Supply Point Systems Business Days determined in accordance with the code in the following calendar year</t>
  </si>
  <si>
    <t>By 30 September in each calendar year</t>
  </si>
  <si>
    <t xml:space="preserve">Conventional Notice or email </t>
  </si>
  <si>
    <t>TPD G1.10.3</t>
  </si>
  <si>
    <t>DS-NCS SA18-06</t>
  </si>
  <si>
    <t xml:space="preserve">Shared Supply meter Point Daily Allocations </t>
  </si>
  <si>
    <t xml:space="preserve">Receipt of read data and daily Calorific Values </t>
  </si>
  <si>
    <t>Send the Sharing Registered User Agent allocated volume for the previous day for Shared Supply Meter Points which are not telemetered</t>
  </si>
  <si>
    <t xml:space="preserve">By 16.30 on the day following the Gas Day </t>
  </si>
  <si>
    <t xml:space="preserve">Conventional Notice </t>
  </si>
  <si>
    <t>New</t>
  </si>
  <si>
    <t>DS-NCS SA18-07</t>
  </si>
  <si>
    <t>Notification of no meter inspection for 2 years</t>
  </si>
  <si>
    <t>Where the CDSP determines that Standard Special Condition A10 paragraph 6 of GT Licence applies</t>
  </si>
  <si>
    <t>Send relevant User date by which meter inspection must be carried out</t>
  </si>
  <si>
    <t>By not later than four (4) months prior to the date by which the meter inspection must be carried out</t>
  </si>
  <si>
    <t xml:space="preserve">Notify 100% of supply meter points which require a meter inspection to the User </t>
  </si>
  <si>
    <t>ASGT-CS SA2-01</t>
  </si>
  <si>
    <t>Receipt of a Standard of Service Financial Query from a Shipper User</t>
  </si>
  <si>
    <t xml:space="preserve">Valid Invoice Queries for calculation errors do not exceed 2% of issued charges, by volume for submitted Invoice Documents in the relevant Billing Period    
</t>
  </si>
  <si>
    <t xml:space="preserve">TPD S4.7 and chapter 5 of the Standard of Services Query Management Operational Guidelines TPD Section G1.9.8
and G1.18 </t>
  </si>
  <si>
    <t>ASGT-CS SA2-02</t>
  </si>
  <si>
    <t>GRE Invoice Query service</t>
  </si>
  <si>
    <t>Receipt from a User of a valid GRE query</t>
  </si>
  <si>
    <t>Record, investigate and resolve query and in accordance with GRE Invoice Query Incentive Scheme Methodology and submit, if appropriate, an Adjustment Invoice</t>
  </si>
  <si>
    <t>In accordance with the Invoice Query Incentive Scheme Methodology</t>
  </si>
  <si>
    <t>Contact Management Service (CMS) and UK Link Communication</t>
  </si>
  <si>
    <t xml:space="preserve">Resolve, adjust and invoice 100% of valid GRE queries (not read related) </t>
  </si>
  <si>
    <t xml:space="preserve">TPD S4.7 </t>
  </si>
  <si>
    <t>ASGT-CS SA5-14</t>
  </si>
  <si>
    <t>For Class 1 Supply Meters, the validation of a Meter Reading or a Check read</t>
  </si>
  <si>
    <t>The receipt of a Meter Reading, or Check Read, from the Transporter to be validated, and where applicable to become a Valid Meter Reading or Check Read accepted by the CDSP.
The provision of the Valid Daily Meter Reading to the Registered User.</t>
  </si>
  <si>
    <t>Accepted Valid Meter Reading or Check Read.</t>
  </si>
  <si>
    <t>Valid Daily Meter Reading to the Registered User by 11:00 hours on Day D+1</t>
  </si>
  <si>
    <t xml:space="preserve">M5.1.6
M5.6.1
M5.12 (except 5.12.9)
M6.3.1(c )
</t>
  </si>
  <si>
    <t>ASGT-CS SA7-02</t>
  </si>
  <si>
    <t>Submission of scheduled Invoice Documents for each Invoice Type following the end of each Billing Period</t>
  </si>
  <si>
    <t>The end of the relevant Billing Period</t>
  </si>
  <si>
    <t>Send Users an Invoice Document for each applicable Invoice Type for the Billing Period</t>
  </si>
  <si>
    <t>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t>
  </si>
  <si>
    <t xml:space="preserve">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t>
  </si>
  <si>
    <t>TPD Sections S1.1.2, S1.2.1, S1.2.2, S1.4.1 and S1.4.2</t>
  </si>
  <si>
    <t>ASGT-CS SA7-03</t>
  </si>
  <si>
    <t>Submission of Ancillary Invoices</t>
  </si>
  <si>
    <t xml:space="preserve">Request from Transporter to submit an Ancillary Invoice </t>
  </si>
  <si>
    <t xml:space="preserve">Send Users an Ancillary Invoice </t>
  </si>
  <si>
    <t>UK Link or Conventional Notice</t>
  </si>
  <si>
    <t>Submit 98% of User Invoice Documents and supporting information for an Ancillary Invoice on dates notified by the CDSP to the User</t>
  </si>
  <si>
    <t>TPD Sections S2.4.2</t>
  </si>
  <si>
    <t>ASGT-CS SA7-04</t>
  </si>
  <si>
    <t>Submission of supporting data for Invoice Documents</t>
  </si>
  <si>
    <t>Submission of an Invoice Document or occurrence of due date for submission of supporting data</t>
  </si>
  <si>
    <t>Send Users complete and accurate supporting data as specified in the UK Link Manual</t>
  </si>
  <si>
    <t xml:space="preserve">On the date of submission of a scheduled Invoice Document or five (5) calendar days in advance of date of submission of unscheduled Invoice Documents </t>
  </si>
  <si>
    <t>UK Link Communication (or in the case of an Ancillary Invoice, email or Conventional Notice or for Amendment Invoice Documents, publish on the UK Link documents)</t>
  </si>
  <si>
    <t>TPD Sections S1.3.4 and S1.3.6</t>
  </si>
  <si>
    <t>ASGT-CS SA7-05</t>
  </si>
  <si>
    <t>Submission of Invoice Document following submission of incorrectly stated Invoice Document</t>
  </si>
  <si>
    <t>Incorrectly stated Invoice Document submitted to User and the CDSP is made aware Invoice Document incorrect</t>
  </si>
  <si>
    <t>Send User an Adjustment Invoice or Ancillary  Invoice</t>
  </si>
  <si>
    <t>As soon as reasonably practicable after an invoice query is resolved, and in any event by the end of the second following month</t>
  </si>
  <si>
    <t>a) Submit 100% of User Invoice Documents for an Adjustment Invoice by month+2 following invoice query resolution b) Resolve, adjust and invoice 100% of valid GRE queries (not read related) in accordance with the timescales within the GRE Invoice Query Incentive Scheme Methodology</t>
  </si>
  <si>
    <t>TPD Section S1.8.1</t>
  </si>
  <si>
    <t>ASGT-CS SA7-06</t>
  </si>
  <si>
    <t>Calculation and submission of Invoice Documents for credit interest on invoice adjustments and compensation</t>
  </si>
  <si>
    <t>Requirement for interest payment in accordance with Uniform Network Code</t>
  </si>
  <si>
    <t>Submission of an Interest Invoice</t>
  </si>
  <si>
    <t>As soon as reasonably practicable, and in the case of interest on invoice adjustments arising from Invoice Queries, no later than the end of the third (3rd) month following resolution of the query.</t>
  </si>
  <si>
    <t>Submit 100% of User Invoice Documents for an Adjustment Invoice by month+2 following invoice query resolution</t>
  </si>
  <si>
    <t>TPD Section S4.3.2, S4.4.2 and V10.3.3</t>
  </si>
  <si>
    <t>ASGT-CS SA8-01</t>
  </si>
  <si>
    <t>Maintain a record of a User's Secured Credit Limit</t>
  </si>
  <si>
    <t xml:space="preserve">Receipt of information from applicant User to support admission requirements </t>
  </si>
  <si>
    <t xml:space="preserve">Maintain an up to date and accurate record of a User's current Secured Credit Limit </t>
  </si>
  <si>
    <t>Ongoing</t>
  </si>
  <si>
    <t>The CDSP to maintain an up to date and accurate record of a User's Secured Credit Limit</t>
  </si>
  <si>
    <t>Review 100% of existing Security arrangements and obtain replacements (if applicable) annually.</t>
  </si>
  <si>
    <t>TPD Section X2.2.3</t>
  </si>
  <si>
    <t>ASGT-CS SA8-02</t>
  </si>
  <si>
    <t>Respond to application from a User for an increased Secured Credit Limit</t>
  </si>
  <si>
    <t xml:space="preserve">Receipt of application for an increased Secured Credit Limit from a User </t>
  </si>
  <si>
    <t>Review application and security provided (if any), and where appropriate, revise the User's Secured Credit Limit in accordance with the Energy Balancing Credit Rules</t>
  </si>
  <si>
    <t>As soon as reasonably practicable following receipt of User's application</t>
  </si>
  <si>
    <t>Update the record of the User's Secured Credit Limit</t>
  </si>
  <si>
    <t>TPD Section X2.2.5</t>
  </si>
  <si>
    <t>ASGT-CS SA8-03</t>
  </si>
  <si>
    <t>Revise a User's Secured Credit Limit for TPD Section X2.2.6(a) purposes</t>
  </si>
  <si>
    <t xml:space="preserve">Occurrence of one of the events referred to in TPD Section X2.2.6(a) </t>
  </si>
  <si>
    <t>Review User's Secured Credit Limit and security provided (if any), and where appropriate, revise the User's Secured Credit Limit in accordance with the Energy Balancing Credit Rules</t>
  </si>
  <si>
    <t>As soon as reasonably practicable following occurrence of the relevant event referred to in TPD Section X2.2.6(a)</t>
  </si>
  <si>
    <t>TPD Section X2.2.6(a)</t>
  </si>
  <si>
    <t>ASGT-CS SA8-04</t>
  </si>
  <si>
    <t>Revise a User's Secured Credit Limit for TPD Section X2.2.6(b) purposes</t>
  </si>
  <si>
    <t>Occurrence of the event referred to in TPD Section X2.2.6(b)</t>
  </si>
  <si>
    <t>As soon as reasonably practicable following occurrence of the event referred to in TPD Section X2.2.6(b)</t>
  </si>
  <si>
    <t>TPD Section X2.2.6(b)</t>
  </si>
  <si>
    <t>ASGT-CS SA8-12</t>
  </si>
  <si>
    <t>Submission of a Cash Call to a User</t>
  </si>
  <si>
    <t>User's Outstanding Relevant Balancing Indebtedness exceeds the User's Cash Call Limit</t>
  </si>
  <si>
    <t>Send the User a Cash Call notice</t>
  </si>
  <si>
    <t>As soon as reasonably practicable following calculation of the User's Outstanding Relevant Balancing Indebtedness</t>
  </si>
  <si>
    <t>Facsimile or telephone confirmed by facsimile (in the format set out in the Energy Balancing Credit Rules)</t>
  </si>
  <si>
    <t xml:space="preserve">Issue 90% of cash calls by 3pm every Business Day </t>
  </si>
  <si>
    <t xml:space="preserve">TPD Section X2.6.1 </t>
  </si>
  <si>
    <t>ASGT-CS SA8-19</t>
  </si>
  <si>
    <t>Notification of non payment by a User of a Cash Call</t>
  </si>
  <si>
    <t>Non payment of the Cash Call by the User by close of the Business Day following Day on which Cash Call was made by the CDSP</t>
  </si>
  <si>
    <t>Send notice of non payment to the User and send a copy of the notice to the Authority and suspend credit payments to User</t>
  </si>
  <si>
    <t>As soon as reasonably practicable following non payment by the User</t>
  </si>
  <si>
    <t>Telephone confirmed by facsimile and first class pre-paid post</t>
  </si>
  <si>
    <t>Issue 100% of failure to pay notices on the next Business Day following the Payment Due Date</t>
  </si>
  <si>
    <t>TPD Sections X2.9.1 and X2.9.4</t>
  </si>
  <si>
    <t>ASGT-CS SA8-23</t>
  </si>
  <si>
    <t xml:space="preserve">Notification of the non payment by a User of an Energy Balancing Invoice </t>
  </si>
  <si>
    <t xml:space="preserve">Non payment of the net invoice Amount under an Energy Balancing Invoice on the Invoice Due Date </t>
  </si>
  <si>
    <t>Send notice to the User that a Termination Notice may be issued in the event of the continued non payment of the net invoice Amount and send a copy of the notice to the Authority</t>
  </si>
  <si>
    <t>As soon as reasonably practicable following the Invoice Due Date</t>
  </si>
  <si>
    <t>Telephone, confirmed by facsimile or  first class pre-paid post</t>
  </si>
  <si>
    <t xml:space="preserve">a) Collect 98% of Cash by the Payment Due Date – measured as an average monthly year to date total (January to December of any one year)                                 b) Collect 100% of Cash by the Payment Due Date + 2 Business Days                                 
 c) Record 95% of receipted payments by D+1 </t>
  </si>
  <si>
    <t>TPD Sections X3.2.1 and X3.2.3</t>
  </si>
  <si>
    <t>ASGT CS SA11 02</t>
  </si>
  <si>
    <t>Registration of an iGT System</t>
  </si>
  <si>
    <t>Unless notified of a rejection the iGT System register request is deemed to be approved.</t>
  </si>
  <si>
    <t>Creation of the iGT System on UK Link system and the allocation of the CSEP Id to the iGT System.
Where applicable, the provision of information to the relevant Gas Transporter and Shipper(s)</t>
  </si>
  <si>
    <t>UK Link</t>
  </si>
  <si>
    <t>Within 2 Business Days of deemed approval</t>
  </si>
  <si>
    <t>IGTAD B2.4.1</t>
  </si>
  <si>
    <t>ASGT-CS SA20-01</t>
  </si>
  <si>
    <t>Operation, management and support of Data Centres</t>
  </si>
  <si>
    <t>Requirement to operate, manage and support Data Centres</t>
  </si>
  <si>
    <t>Operating, managing and supporting Data Centres</t>
  </si>
  <si>
    <t>Online access to UK Link Gemini</t>
  </si>
  <si>
    <t>Provide 99% availability of UK Link Gemini within scheduled service hours at 23 hours per day Monday to Saturday and at 22 hours on Sundays (reflecting Planned Downtime for scheduled maintenance in accordance with UK Link Manual)</t>
  </si>
  <si>
    <t>UKLink Manual</t>
  </si>
  <si>
    <t>ASGT-CS SA20-02</t>
  </si>
  <si>
    <t>Operation, management and support of Application Servers</t>
  </si>
  <si>
    <t>Requirement to operate, manage and support Application Servers</t>
  </si>
  <si>
    <t>Operating, managing and supporting Application Servers, including storage management, systems programming, capacity planning, performance tuning and maintenance</t>
  </si>
  <si>
    <t xml:space="preserve">Online access to UK Link Gemini </t>
  </si>
  <si>
    <t>ASGT-CS SA20-03</t>
  </si>
  <si>
    <t>Provision of operations support for Application Servers</t>
  </si>
  <si>
    <t>Requirement to provide operations support for Application Servers</t>
  </si>
  <si>
    <t>Providing operations support</t>
  </si>
  <si>
    <t>ASGT-NC SA16-01</t>
  </si>
  <si>
    <t>Provision of information in relation to gas illegally taken</t>
  </si>
  <si>
    <t>Receipt of notice of alleged incident of gas illegally taken</t>
  </si>
  <si>
    <t>Submit notice to User and/or Network Operator for investigation into alleged incident or for safety visit</t>
  </si>
  <si>
    <t>Within two (2) Business Days of receipt of notice and where safety prejudiced as soon as practicably possible</t>
  </si>
  <si>
    <t>Notify relevant parties of information for 100% of cases in relation to notification of gas illegally taken within 2 Business Days of receipt (excluding safety visit requirements)</t>
  </si>
  <si>
    <t>Standard Condition 8</t>
  </si>
  <si>
    <t>ASGT-NC SA16-03</t>
  </si>
  <si>
    <t>Notification of proposed connection or disconnection of meter to a service pipe</t>
  </si>
  <si>
    <t xml:space="preserve">Receipt of notification of proposed connection or disconnection </t>
  </si>
  <si>
    <t>Send relevant User a copy of the notification together with other relevant information which the CDSP holds in relation to the meter</t>
  </si>
  <si>
    <t xml:space="preserve">Within two (2) Business Days of identification of User </t>
  </si>
  <si>
    <t xml:space="preserve">Submit 100% of effective transfer of ownership and meter asset notification files in accordance with the UK Link Manual to Users by no later than the 5th day before the proposed Supply Point Registration Date </t>
  </si>
  <si>
    <t>Standard Special Condition A10 paragraph 6</t>
  </si>
  <si>
    <t>ASGT-NC SA16-06</t>
  </si>
  <si>
    <t>Provision of relevant data to domestic customers or persons acting on their behalf (but not gas shippers or their agents) or to any customer of a gas supplier in relation to premises occupied, or to be occupied, by the customer</t>
  </si>
  <si>
    <t>Receipt of request from a domestic customer or a person acting on their behalf (but not a gas shipper or its agents) or receipt of request from a customer of a gas supplier for any relevant data which relate to the premises occupied, or to be occupied, by the customer.
Receipt of a request from a gas customer for the provision of the identity of the GT to the premises in question</t>
  </si>
  <si>
    <t xml:space="preserve">Provide the relevant data in relation to which the request related </t>
  </si>
  <si>
    <t xml:space="preserve">On receipt of request </t>
  </si>
  <si>
    <t>Telephone</t>
  </si>
  <si>
    <t>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t>
  </si>
  <si>
    <t>Standard Special Condition A31 paragraph 2© and 2€</t>
  </si>
  <si>
    <t>ASGT-NC SA16-10</t>
  </si>
  <si>
    <t>Conduct a customer satisfaction survey with shippers on the services provided to shippers on behalf of Networks.</t>
  </si>
  <si>
    <t>Conduct a customer satisfaction survey twice per year.</t>
  </si>
  <si>
    <t>Customer satisfaction survey results published to Networks and Shipper.</t>
  </si>
  <si>
    <t>Within two (2) months of the survey closure.</t>
  </si>
  <si>
    <t>Email and presentation through operational forum.</t>
  </si>
  <si>
    <t xml:space="preserve">Maintain an overall score of the equivalent of 3.5 or above out of 5
</t>
  </si>
  <si>
    <t>ASGT-NC SA18-01</t>
  </si>
  <si>
    <t>Provision of information and data held by CDSP following complaint to a Network Operator by a User, the Authority, Consumer Focus or Consumer Direct</t>
  </si>
  <si>
    <t>Receipt of request from a Network Operator for the relevant information and data</t>
  </si>
  <si>
    <t>Send the relevant Network Operator the relevant information and data</t>
  </si>
  <si>
    <t>Within eight (8) Business Days of the receipt of the Network Operator's request</t>
  </si>
  <si>
    <t>Support 100% of requests for information and data in relation to complaints to Network Operators within 5 Business Days of receipt for 100% of Network Operators</t>
  </si>
  <si>
    <t>ASGT-NC SA22-08</t>
  </si>
  <si>
    <t>Notification of submission of Invoice Documents</t>
  </si>
  <si>
    <t xml:space="preserve">Submission to Users of Invoice Documents </t>
  </si>
  <si>
    <t>Send Network Operator notice and relevant content relating to Invoice Documents that have been submitted to all Users (SIF &amp; SIR)</t>
  </si>
  <si>
    <t>Within twenty four (24) hours of the submission of the Invoice Documents to  Users</t>
  </si>
  <si>
    <t>File transfer or Conventional Notice</t>
  </si>
  <si>
    <t xml:space="preserve">Notify the Network Operators of agreed Invoice Document information for 100% of invoices submitted to Users within D+1 of submission  </t>
  </si>
  <si>
    <t>SS SA22 05</t>
  </si>
  <si>
    <t>Notification of the failure by a User to obtain a valid Meter Reading for a monthly Read Meter</t>
  </si>
  <si>
    <t>The failure by the User to provide the CDSP with a valid Meter Reading in accordance with TPD Section M 5</t>
  </si>
  <si>
    <t>Send a notice to the relevant Transporter and the User of the failure of the User to provide a valid Meter Reading for the relevant monthly Read Meter</t>
  </si>
  <si>
    <t xml:space="preserve">As soon as reasonably practicable following the failure by the User to provide the valid Meter Reading by the required date </t>
  </si>
  <si>
    <t>Conventional Notice and email</t>
  </si>
  <si>
    <t>TPD M5.10.2</t>
  </si>
  <si>
    <t>SS SA22 06</t>
  </si>
  <si>
    <t>Notification of the failure by a User to obtain a valid Meter Reading for an Annual Read Meter</t>
  </si>
  <si>
    <t>The failure by the User to provide the CDSP with a valid Meter Reading in accordance with TPD Section M5</t>
  </si>
  <si>
    <t>Send a notice to the relevant Transporter and the User of the failure of the User to provide a valid Meter Reading for the relevant Annual Read Meter</t>
  </si>
  <si>
    <t>SS SA22 07</t>
  </si>
  <si>
    <t>Submission of the Network Operator meter read to UK Link</t>
  </si>
  <si>
    <t>Receipt of a read from the Network Operator</t>
  </si>
  <si>
    <t>Send notice to User of accepted read (Must Read) onto UK Link system.</t>
  </si>
  <si>
    <t xml:space="preserve">As soon as reasonably practicable following receipt of read </t>
  </si>
  <si>
    <t>SS SA22 18</t>
  </si>
  <si>
    <t xml:space="preserve">Provision installation and maintenance of an Option 1 IX connection.
Single Cisco 2900 router
Primary link presented via BGADSL.16
Backup link presented via BGADSL.16
Server running the File Transfer Software
</t>
  </si>
  <si>
    <t>Accepted quotation from the customer</t>
  </si>
  <si>
    <t>A commissioned and tested Option 1 IX connection</t>
  </si>
  <si>
    <t xml:space="preserve">As soon as reasonably practicable  </t>
  </si>
  <si>
    <t>Physical installation</t>
  </si>
  <si>
    <t>Install 100% of UK Link provided equipment and UK Link provided software within 45 Business Days of receipt</t>
  </si>
  <si>
    <t>General Terms D</t>
  </si>
  <si>
    <t>SS SA22 19</t>
  </si>
  <si>
    <t xml:space="preserve">Provision installation and maintenance of an Option 2 IX connection.
Single Cisco 2900 Router
Primary link presented via 2Mb EFM or PPC
Backup link presented via BGADSL.16
Server running the File Transfer Software
</t>
  </si>
  <si>
    <t>A commissioned and tested Option 2 IX connection</t>
  </si>
  <si>
    <t>Install 100% of UK Link provided equipment and UK Link provided software within 62 Business Days of receipt</t>
  </si>
  <si>
    <t>SS SA22 20</t>
  </si>
  <si>
    <t xml:space="preserve">Provision installation and maintenance of an Option 3 IX connection.
Single Cisco 2900 Router
Primary link presented via 2Mb EFM or PPC
Backup link presented via 2Mb EFM or PPC
Server running the File Transfer Software.
</t>
  </si>
  <si>
    <t>A commissioned and tested Option 3 IX connection</t>
  </si>
  <si>
    <t>SS SA22 29</t>
  </si>
  <si>
    <t>User Telephone Enquiry Service, designed to provide customers with access to specific data held within the UK Link System in relation to specific Meter Point Reference Numbers via a telephone enquiry facility.
Chargeable by User Telephone Enquiry Service Volume Band including any excess charges and early termination fees.
The Defined Terms for this service are in the Defined Terms worksheet.</t>
  </si>
  <si>
    <t>User Telephone Enquiry Service Request Acknowledgement</t>
  </si>
  <si>
    <t>User Telephone Enquiry Service available via a Telephone Call</t>
  </si>
  <si>
    <t>In accordance with the User Telephone Enquiry Service Request Period as stated in the User Telephone Enquiry Service Request (such period ending in 31 March in a Year) during which the Customer wishes to receive the benefit of the User Telephone Enquiry Service</t>
  </si>
  <si>
    <t>Via the Telephone Number used to make the Telephone Call</t>
  </si>
  <si>
    <t>For each calendar month User Telephone Enquiry Service Unplanned Downtime is no more than 5% of Core Hours.
Except during periods of User Telephone Enquiry Service Planned Downtime and User Telephone Enquiry Service Unplanned Downtime, for each calendar month; answer 90% of calls within 30 seconds.</t>
  </si>
  <si>
    <t>SS SA22 33</t>
  </si>
  <si>
    <t>Query Management – Standards of Service monthly report, Annual Service (scheduled monthly reports).
The Defined Terms for this service are in the Defined Terms worksheet.</t>
  </si>
  <si>
    <t>Receipt of a Registered User Portfolio Report Request</t>
  </si>
  <si>
    <t>Registered User Portfolio Report Acknowledgement and provision of the service</t>
  </si>
  <si>
    <t>In accordance with Annual Registered User Portfolio Report Service  and the dates published by the CDSP on its Website</t>
  </si>
  <si>
    <t>Electronic delivery</t>
  </si>
  <si>
    <t>SS SA22 36</t>
  </si>
  <si>
    <t>Registered User Portfolio Statement, Ad Hoc Service (for one monthly scheduled report).
The Defined Terms for this service are in the Defined Terms worksheet.</t>
  </si>
  <si>
    <t>In accordance with Ad- hoc Registered User Portfolio Report Service and the dates published by the CDSP on its Website</t>
  </si>
  <si>
    <t>SS SA22 37</t>
  </si>
  <si>
    <t>Registered User Portfolio Report Annual Service. For Customer portfolios not exceeding one million Supply Points).
The Defined Terms for this service are in the Defined Terms worksheet.</t>
  </si>
  <si>
    <t>SS SA22 40</t>
  </si>
  <si>
    <t>CSEPs Portfolio Report Annual Service (scheduled monthly reports).
The Defined Terms for this service are in the Defined Terms worksheet.</t>
  </si>
  <si>
    <t>SS SA22 42</t>
  </si>
  <si>
    <t>Unique Sites Portfolio Annual Service (scheduled monthly reports).
The Defined Terms for this service are in the Defined Terms worksheet.</t>
  </si>
  <si>
    <t>SS SA22 44</t>
  </si>
  <si>
    <t>Annual Asset Portfolio Annual Service (once per Year).
The Defined Terms for this service are in the Defined Terms worksheet.</t>
  </si>
  <si>
    <t>SS SA22 46</t>
  </si>
  <si>
    <t>Transco Asset Portfolio Annual Service (scheduled monthly reports).
The Defined Terms for this service are in the Defined Terms worksheet.</t>
  </si>
  <si>
    <t>SS SA22 48</t>
  </si>
  <si>
    <t>Data Portfolio Snapshot Annual Service (scheduled monthly reports).
The Defined Terms for this service are in the Defined Terms worksheet.</t>
  </si>
  <si>
    <t xml:space="preserve"> Receipt of a Registered User Portfolio Report Request</t>
  </si>
  <si>
    <t>SS SA22 50</t>
  </si>
  <si>
    <t>Data Enquiry Service Last Accessed Report Annual Service (scheduled monthly reports).
The Defined Terms for this service are in the Defined Terms worksheet.</t>
  </si>
  <si>
    <t>SS SA22 51</t>
  </si>
  <si>
    <t>SS SA22 52</t>
  </si>
  <si>
    <t>SS SA22 54</t>
  </si>
  <si>
    <t>Historic asset and read portfolio report Annual Service.
The Defined Terms for this service are in the Defined Terms worksheet.</t>
  </si>
  <si>
    <t>Receipt of an Annual Registered User Portfolio Report Service request</t>
  </si>
  <si>
    <t>SS SA22 55</t>
  </si>
  <si>
    <t>SS SA22 58</t>
  </si>
  <si>
    <t>Email Reporting Service designed to provide customers with reports of specific data held in the UK Link System in relation to specific Meter Point Reference Numbers.
The Defined Terms for this service are in the Defined Terms worksheet.</t>
  </si>
  <si>
    <t>A service available at any time 
Receipt of an Email Reporting Request for an Email Report including Meter Point Reference Numbers</t>
  </si>
  <si>
    <t>Provision of the Email Reporting Service
Email Reporting Request Acknowledgement to confirm CDSP's agreement to provide the requested Email Reporting Service</t>
  </si>
  <si>
    <t>email</t>
  </si>
  <si>
    <t>SS SA22 59</t>
  </si>
  <si>
    <t>Email Reporting Service up to 999 Meter Point Reference Numbers.
The Defined Terms for this service are in the Defined Terms worksheet.</t>
  </si>
  <si>
    <t>Following receipt of an Email Reporting Request from an Authorised User, the submission of the Email Reporting Request Acknowledgement to the Customer no later than 12:00pm on a Business Day</t>
  </si>
  <si>
    <t xml:space="preserve">Email report </t>
  </si>
  <si>
    <t>No later than the end of the second Business Day following  submission of the Email Reporting Request Acknowledgement</t>
  </si>
  <si>
    <t>SS SA22 60</t>
  </si>
  <si>
    <t>Following receipt of an Email Reporting Request from an Authorised User, the submission of the Email Reporting Request Acknowledgement to the Customer after 12:00pm on a Business Day</t>
  </si>
  <si>
    <t>No later than the end of the  third Business Day following  submission of the Email Reporting Request Acknowledgement</t>
  </si>
  <si>
    <t>SS SA22 61</t>
  </si>
  <si>
    <t>Email Reporting Service more than 999 but less than 5000 Meter Point Reference Numbers.
The Defined Terms for this service are in the Defined Terms worksheet.</t>
  </si>
  <si>
    <t>No later than the end of the fifth Business Day following  submission of the Email Reporting Request Acknowledgement</t>
  </si>
  <si>
    <t>SS SA22 62</t>
  </si>
  <si>
    <t>No later than the end of the sixth Business Day following  submission of the Email Reporting Request Acknowledgement</t>
  </si>
  <si>
    <t>SS SA22 63</t>
  </si>
  <si>
    <t>Data Enquiry Service.
 A web based tool designed to be used by the Authorised Users   to interrogate certain data relating to a supply meter point.
The Defined Terms for this service are in the Defined Terms worksheet.</t>
  </si>
  <si>
    <t xml:space="preserve">Ongoing
</t>
  </si>
  <si>
    <t>Provision of the Data Enquiry Service.</t>
  </si>
  <si>
    <t>Core Hours 08:00 to 18:00 hours Monday to Friday (excluding non Business Days) and on 24 and 31 December where these days are Business Days from 08:00 to 12:00 hours and on Saturday from 08:00 to 12:00 hours (excluding 25 December and 1 January where applicable)</t>
  </si>
  <si>
    <t>Via the internet, on internet browsers Internet Explorer 6, 7 and 8, and Mozilla Firefox 3 (which list of browsers may change from time to time upon not less than 2 months’ notice by the CDSP to Customers),</t>
  </si>
  <si>
    <t>Part a - 97% availability during Core Hours.
Part b - no Data Enquiry Service Planned Downtime to exceed 4 continuous hours within Core Hours on a day</t>
  </si>
  <si>
    <t>SS SA22 64</t>
  </si>
  <si>
    <t>Data Enquiry Service data update.
The Defined Terms for this service are in the Defined Terms worksheet.</t>
  </si>
  <si>
    <t>Provision of updated data to the Data Enquiry Service</t>
  </si>
  <si>
    <t>Data updated within two (2) Business Days following the date of receipt and acceptance by the CDSP of such data</t>
  </si>
  <si>
    <t>Publication on the Data Enquiry Service</t>
  </si>
  <si>
    <t>SS SA22 65</t>
  </si>
  <si>
    <t>Data Enquiry Service Access Request.
The Defined Terms for this service are in the Defined Terms worksheet.</t>
  </si>
  <si>
    <t>Receipt of a Data Enquiry Service Access Request</t>
  </si>
  <si>
    <t>Data Enquiry Service Access Request Acknowledgement</t>
  </si>
  <si>
    <t>none specified</t>
  </si>
  <si>
    <t>????</t>
  </si>
  <si>
    <t>SS SA22 66</t>
  </si>
  <si>
    <t>Creation of Data Enquiry Service Account (s).
The Defined Terms for this service are in the Defined Terms worksheet.</t>
  </si>
  <si>
    <t>Created Data Enquiry Service Account (s)</t>
  </si>
  <si>
    <t>No later than the end of the tenth Business Day following the Business Day on which the CDSP issues its Data Enquiry Service Access Request Acknowledgement, or later upon the date requested by the Customer</t>
  </si>
  <si>
    <t>No later than the end of the tenth Business Day following the Business Day on which the CDSP issues its Data Enquiry Service Access Request Acknowledgement, or later upon the date requested by the Customer.
In the event the standard is not met, the no charge shall be levied in respect of that Data Enquiry Service Account from the day following that on which it should have been deleted had the performance standard been satisfied.</t>
  </si>
  <si>
    <t>SS SA22 67</t>
  </si>
  <si>
    <t>Deletion of a Data Enquiry Service Account (s).
The Defined Terms for this service are in the Defined Terms worksheet.</t>
  </si>
  <si>
    <t>Deleted Data Enquiry Service Account(s)</t>
  </si>
  <si>
    <t>SS SA22 68</t>
  </si>
  <si>
    <t>Telephone helpline service password re-set.
The Defined Terms for this service are in the Defined Terms worksheet.</t>
  </si>
  <si>
    <t>Request from the Customer for a Data Enquiry Service Account password re-set</t>
  </si>
  <si>
    <t>Re-set password</t>
  </si>
  <si>
    <t>No later than the end of the Business Day following the logging of the Customer's request via the telephone helpline</t>
  </si>
  <si>
    <t>UK Link Helpline</t>
  </si>
  <si>
    <t>SS SA22 69</t>
  </si>
  <si>
    <t>Telephone helpline services fault reporting.
The Defined Terms for this service are in the Defined Terms worksheet.</t>
  </si>
  <si>
    <t>Request from the Customer to record a fault</t>
  </si>
  <si>
    <t>Fault recorded</t>
  </si>
  <si>
    <t>SS SA22 70</t>
  </si>
  <si>
    <t xml:space="preserve">M Number DVD Service to provide customers with an electronic copy in DVD format of selected items for supply meter point records. An annual service for the period 1st April to 31st March the following year (a Year).
The Defined Terms for this service are in the Defined Terms worksheet.
</t>
  </si>
  <si>
    <t>Receipt of a M Number DVD Service Request from an Authorised Requester for the Annual M Number DVD  Service</t>
  </si>
  <si>
    <t>M Number DVD Service Acknowledgement and provision of the Annual M Number DVD Service</t>
  </si>
  <si>
    <t>Delivery on each of the relevant M Number DVD within 20 Business Days of the relevant M Number Quarter Day; 30 June, 30 Septembers, 31 December, 31 March</t>
  </si>
  <si>
    <t>M Number DVD sent by first class recorded delivery post</t>
  </si>
  <si>
    <t>Issue DVD in accordance with the time for delivery of service requirement</t>
  </si>
  <si>
    <t>ASiGT-CS SA11-01</t>
  </si>
  <si>
    <t>Receipt of a request from an iGT to register an iGT System and the provision by the iGT of the iGT System registration data</t>
  </si>
  <si>
    <t>Provision of the iGT System register request to the relevant Gas Transporter, and for information to any other iGT where nested arrangements exist (or are being proposed)</t>
  </si>
  <si>
    <t>Within 2 Business Days of receipt</t>
  </si>
  <si>
    <t>100% within 2 Business Days of receipt</t>
  </si>
  <si>
    <t>ASiGT-CS SA11-02</t>
  </si>
  <si>
    <t>Maintenance of iGT System data</t>
  </si>
  <si>
    <t>Receipt of a request to update iGT System registration data</t>
  </si>
  <si>
    <t>Updated iGT System registration data.
Where applicable, the provision of update notifications to the relevant Gas Transporter, Shipper(s) and iGTs (where nested arrangements exist)</t>
  </si>
  <si>
    <t>ASiGT-CS SA11-03</t>
  </si>
  <si>
    <t>Provision of opening standing data and opening meter reading information for the IGT System and IGT System Supply Meter Point</t>
  </si>
  <si>
    <t>Receipt of a request to record opening standing data and opening meter reading information from the iGT</t>
  </si>
  <si>
    <t>Updated IGT System and IGT System Supply Meter Point data.
Where applicable, the provision of an update notifications to the relevant Gas Transporter and Shipper(s)</t>
  </si>
  <si>
    <t>ASiGT NC SA2-01</t>
  </si>
  <si>
    <t>iGT Queries</t>
  </si>
  <si>
    <t>Receipt from an iGT of a query in respect of data held on the Supply Point Register</t>
  </si>
  <si>
    <t xml:space="preserve">a) Resolve 50% of iGT queries within 10 Xoserve days within the calendar month for 100% of iGTs
b) Resolve 70% of iGT queries within 20 Xoserve days within the calendar month for 100% of iGTs
c) Resolve 90% of iGT queries within 40 Xoserve days within the calendar month for 100% of iGTs
d) Resolve 100% of iGT queries within 80 Xoserve days within the calendar month for 100% of iGTs
</t>
  </si>
  <si>
    <t>ASiGT NC SA16-01</t>
  </si>
  <si>
    <t>ASiGT NC SA16-04</t>
  </si>
  <si>
    <t>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
Receipt of a request from a gas customer for the provision of the identity of the GT to the premises in question</t>
  </si>
  <si>
    <t>ASiGT NC SA21-01</t>
  </si>
  <si>
    <t>Supply point register daily delta files</t>
  </si>
  <si>
    <t>Provision of supply point register daily delta file to each iGT</t>
  </si>
  <si>
    <t>Daily (calendar day)</t>
  </si>
  <si>
    <t>Within 2 Business Days of the update being applied to UK Link</t>
  </si>
  <si>
    <t>ASiGT NC SA21-02</t>
  </si>
  <si>
    <t>Quarterly re-fresh of iGT supply point and supply meter point portfolio</t>
  </si>
  <si>
    <t>Quarterly</t>
  </si>
  <si>
    <t>Provision of supply point register quarterly extract file to each iGT</t>
  </si>
  <si>
    <t>UK Link Communication or alternative secure means</t>
  </si>
  <si>
    <t>Following the end of the quarter; within 2 Business Days if via UK Link Communication or 15 business days if via other means</t>
  </si>
  <si>
    <t>ASiGT NC SA21-03</t>
  </si>
  <si>
    <t>Meter reading report (a report of readings accepted on to UK Link each week)</t>
  </si>
  <si>
    <t>Weekly</t>
  </si>
  <si>
    <t>Provision of meter readings  report to each iGT</t>
  </si>
  <si>
    <t>Weekly in arrears</t>
  </si>
  <si>
    <t>Within 2 Business Days following the end of the relevant week.</t>
  </si>
  <si>
    <t>ASiGT NC SA21-04</t>
  </si>
  <si>
    <t>Notification of confirmation of the first registration of an iGTS Supply Meter Point</t>
  </si>
  <si>
    <t>First registration of an iGT Supply Meter Point reaches confirmation status</t>
  </si>
  <si>
    <t>Provision of a report notifying of the confirmation of the first registration of an iGTS Supply Meter Point</t>
  </si>
  <si>
    <t xml:space="preserve">Daily  </t>
  </si>
  <si>
    <t>Within 2 Business Days of the of the confirmation status being reached.</t>
  </si>
  <si>
    <t>ASiGT NC SA21-07</t>
  </si>
  <si>
    <t>CSEP Max AQ monitoring and report provision</t>
  </si>
  <si>
    <t>Where iGT Supply Meter Point annual quantities in aggregate exceed 85% of the CSEP Max AQ.</t>
  </si>
  <si>
    <t>Provision of a report to the relevant Gas Transporter and independent Gas Transporter</t>
  </si>
  <si>
    <t>Within 2 Business Days of the CSEP 85% Max Aq tolerance breach</t>
  </si>
  <si>
    <t>Within 2 Business Days of the CSEP 85% Max AQ tolerance breach</t>
  </si>
  <si>
    <t>KPI Priority</t>
  </si>
  <si>
    <t xml:space="preserve">Mapping to Previous </t>
  </si>
  <si>
    <t>RAG Status</t>
  </si>
  <si>
    <t>Comments / Details</t>
  </si>
  <si>
    <t>What is remedial action?</t>
  </si>
  <si>
    <t>reporting ref 13</t>
  </si>
  <si>
    <t>G</t>
  </si>
  <si>
    <t xml:space="preserve"> reporting ref 13 and 17</t>
  </si>
  <si>
    <t xml:space="preserve"> reporting ref 14</t>
  </si>
  <si>
    <t xml:space="preserve"> reporting ref 17</t>
  </si>
  <si>
    <t xml:space="preserve"> reporting ref 8 </t>
  </si>
  <si>
    <t xml:space="preserve"> reporting ref 40</t>
  </si>
  <si>
    <t xml:space="preserve"> reporting ref 31</t>
  </si>
  <si>
    <t xml:space="preserve"> reporting ref 16</t>
  </si>
  <si>
    <t xml:space="preserve"> reporting ref 15</t>
  </si>
  <si>
    <t xml:space="preserve"> reporting ref 13</t>
  </si>
  <si>
    <t xml:space="preserve"> reporting ref 34</t>
  </si>
  <si>
    <t xml:space="preserve"> reporting ref 35</t>
  </si>
  <si>
    <t xml:space="preserve"> reporting ref 45</t>
  </si>
  <si>
    <t xml:space="preserve"> reporting ref 8 and 9</t>
  </si>
  <si>
    <t xml:space="preserve"> reporting ref 10</t>
  </si>
  <si>
    <t xml:space="preserve"> reporting ref 22</t>
  </si>
  <si>
    <t xml:space="preserve">a) Submit 100% of User scheduled Invoice Documents and supporting information for each Invoice Type on the invoice date for the relevant Billing Period      </t>
  </si>
  <si>
    <t xml:space="preserve"> reporting ref 3</t>
  </si>
  <si>
    <t>In accordance with TPD Section S2.4.2</t>
  </si>
  <si>
    <t xml:space="preserve"> reporting ref 5</t>
  </si>
  <si>
    <t xml:space="preserve"> reporting ref 3, 4 and 5</t>
  </si>
  <si>
    <t xml:space="preserve"> reporting ref 6 and 10</t>
  </si>
  <si>
    <t xml:space="preserve"> reporting ref 6</t>
  </si>
  <si>
    <t xml:space="preserve"> reporting ref 30
</t>
  </si>
  <si>
    <t xml:space="preserve"> reporting ref 25</t>
  </si>
  <si>
    <t xml:space="preserve"> reporting ref 26</t>
  </si>
  <si>
    <t xml:space="preserve"> reporting ref 27, 28, 29</t>
  </si>
  <si>
    <t xml:space="preserve"> reporting ref 1</t>
  </si>
  <si>
    <t xml:space="preserve"> reporting ref 44</t>
  </si>
  <si>
    <t xml:space="preserve"> reporting ref 33 and 39</t>
  </si>
  <si>
    <t xml:space="preserve"> reporting ref 51</t>
  </si>
  <si>
    <t xml:space="preserve"> reporting ref 32</t>
  </si>
  <si>
    <t xml:space="preserve"> reporting ref 7</t>
  </si>
  <si>
    <t xml:space="preserve"> reporting ref 46</t>
  </si>
  <si>
    <t xml:space="preserve">
 reporting ref 46</t>
  </si>
  <si>
    <t xml:space="preserve"> reporting ref 37</t>
  </si>
  <si>
    <t>Submission of Supply Point Offer following submission of referral notice or request for information to a Network Operator</t>
  </si>
  <si>
    <t>Notification of the prevailing Supply Point Capacity becoming greater than the Offered Supply Point Capacity as a result of a  Capacity Revision Application</t>
  </si>
  <si>
    <t>DS-CS SA1 - 53</t>
  </si>
  <si>
    <t>DS-CS SA1 - 54</t>
  </si>
  <si>
    <t>Respond to Shared Supply Meter Point Confirmation</t>
  </si>
  <si>
    <t>Receipt of a Shared Supply Meter Point Confirmation from each Sharing Registered User</t>
  </si>
  <si>
    <t>Send each proposing Sharing Registered User notice of acceptance or rejection of the Shared Supply Meter Point Confirmation and where rejected the reason for rejection of the Shared Supply Meter Point Confirmation</t>
  </si>
  <si>
    <t>Respond to Shared Supply Meter Point withdrawal</t>
  </si>
  <si>
    <t>Receipt of a Shared Supply Meter Point withdrawal notification from each Sharing Registered User</t>
  </si>
  <si>
    <t>Send each proposing Sharing Registered User notice of acceptance or rejection of the Shared Supply Meter Point withdrawal and where rejected the reason for rejection of the Shared Supply Meter Point withdrawal</t>
  </si>
  <si>
    <t>Within two (2) Supply Point Systems Business Days of  receipt of the Shared Supply Meter Point Confirmation</t>
  </si>
  <si>
    <t xml:space="preserve">Submit 100% of files (excluding transfer of ownership) in accordance with the UK Link Manual to Users within 2 Supply Point Systems Business Days of receipt.                               </t>
  </si>
  <si>
    <t xml:space="preserve">G1.7
</t>
  </si>
  <si>
    <t>G1.7.10</t>
  </si>
  <si>
    <t>KPI reporting ref 17</t>
  </si>
  <si>
    <t>New /old – 1 * 100</t>
  </si>
  <si>
    <t>Percentage to Customer Class</t>
  </si>
  <si>
    <t>Current Year Actual Cost by Customer Class (£0,000's)</t>
  </si>
  <si>
    <t>Project Title</t>
  </si>
  <si>
    <t>CCR Status</t>
  </si>
  <si>
    <t>Comments</t>
  </si>
  <si>
    <t>Rolling Third Party Invoiced Amount</t>
  </si>
  <si>
    <t>2.5%CDSP overall turnover</t>
  </si>
  <si>
    <t>RAG</t>
  </si>
  <si>
    <t>Invoice</t>
  </si>
  <si>
    <t>LDZ Capacity (CAZ)</t>
  </si>
  <si>
    <t>Commodity (COM)</t>
  </si>
  <si>
    <t>Amendments (AMS)</t>
  </si>
  <si>
    <t>Meter Assets (MAS &amp; ADP)</t>
  </si>
  <si>
    <t>Class 1</t>
  </si>
  <si>
    <t>Class 2</t>
  </si>
  <si>
    <t>Class 3</t>
  </si>
  <si>
    <t>Class 4</t>
  </si>
  <si>
    <t>Type</t>
  </si>
  <si>
    <t>External [O]</t>
  </si>
  <si>
    <t>Internal [O]</t>
  </si>
  <si>
    <t>Delivery</t>
  </si>
  <si>
    <t>NTS Entry Capacity (NTE)</t>
  </si>
  <si>
    <t>NTS Exit Capacity (NXC)</t>
  </si>
  <si>
    <t>IS Faults Logged</t>
  </si>
  <si>
    <t>UK Link Availability (Gemini)</t>
  </si>
  <si>
    <t>UK Link Availability (Non-Gemini)</t>
  </si>
  <si>
    <t>Comments / Actions</t>
  </si>
  <si>
    <t>May</t>
  </si>
  <si>
    <t>Values in £0,000s</t>
  </si>
  <si>
    <t>B.BP18-020.1</t>
  </si>
  <si>
    <t>Total [O]</t>
  </si>
  <si>
    <t>Faults Raised</t>
  </si>
  <si>
    <t>P5</t>
  </si>
  <si>
    <t>P4</t>
  </si>
  <si>
    <t>P3</t>
  </si>
  <si>
    <t>P2</t>
  </si>
  <si>
    <t>P1</t>
  </si>
  <si>
    <t>June</t>
  </si>
  <si>
    <t>Reporting Month June 2018</t>
  </si>
  <si>
    <t>July</t>
  </si>
  <si>
    <t>L. Chambers</t>
  </si>
  <si>
    <t>UKL Nov '18 Release [R3] (DSC CB)</t>
  </si>
  <si>
    <t>P. Duvvuri</t>
  </si>
  <si>
    <t>Changes to Shipper Portfolio Report</t>
  </si>
  <si>
    <t>R. Roden</t>
  </si>
  <si>
    <t>Transparency of AQ Process</t>
  </si>
  <si>
    <t>iGT Elected Shipper Sites Report</t>
  </si>
  <si>
    <t>Nested CSEP Report for DNs</t>
  </si>
  <si>
    <t>1. Corrections were applied in time and the customer would have received the NRL file normally for these MPRNs.</t>
  </si>
  <si>
    <t>2. Corrections were submitted for an MPRN which were not applied in time, and these would appear to have been missed from the NRL file (287 MPRN) [shown under ‘MISSED’ in table below]</t>
  </si>
  <si>
    <t>3. Corrections were submitted for an MPRN for which our system had already calculated a revised AQ (due for example to receiving a read). In these cases the customer would have seen the MPRN in the NRL file but it would have shown the Xoserve calculated AQ rather than their corrected value (84 MPRN). [shown under ‘INCORRECT’ in table below]</t>
  </si>
  <si>
    <t>Renominations per day</t>
  </si>
  <si>
    <t>Totals by Budget Area (£,000's)</t>
  </si>
  <si>
    <t>Summary (by Budget Area)</t>
  </si>
  <si>
    <t>Expenditure Type</t>
  </si>
  <si>
    <t>Approved Budget Value 18/19</t>
  </si>
  <si>
    <t>Total Approved Value</t>
  </si>
  <si>
    <t>Estimated Cost  at Completion</t>
  </si>
  <si>
    <t>Previous Year Value of Work Done</t>
  </si>
  <si>
    <t>Current Year Value of Work Done</t>
  </si>
  <si>
    <t>Current Year Value of Work Remaining</t>
  </si>
  <si>
    <t>Future Financial Years Value of Work Remaining</t>
  </si>
  <si>
    <t>Current Year Total vs Budget</t>
  </si>
  <si>
    <t>Transmission Network Operator</t>
  </si>
  <si>
    <t>Distribution Network Operator</t>
  </si>
  <si>
    <t>DNs &amp; IGTs</t>
  </si>
  <si>
    <t>IGT's</t>
  </si>
  <si>
    <t>DSC Change Budget</t>
  </si>
  <si>
    <t>Note that project expenditure &amp; budget values shown do not include margin</t>
  </si>
  <si>
    <t>Green - At or below target</t>
  </si>
  <si>
    <t>Internal costs are not deducted from budget (unless otherwise notified)</t>
  </si>
  <si>
    <t>Red - Above target</t>
  </si>
  <si>
    <t>Details of Changes</t>
  </si>
  <si>
    <t>Project Line Level Changes</t>
  </si>
  <si>
    <t>Change in Total Approved Value</t>
  </si>
  <si>
    <t>Change in Estimated Total Cost of Project</t>
  </si>
  <si>
    <t>Change in Previous Year Actuals</t>
  </si>
  <si>
    <t>Change in Current Year Value of Work Done</t>
  </si>
  <si>
    <t>Change in Current Year Value of Work Remaining</t>
  </si>
  <si>
    <t>R</t>
  </si>
  <si>
    <t>01/08–31/08</t>
  </si>
  <si>
    <t>Current Year Value of Work Done 
Split By Customer Class</t>
  </si>
  <si>
    <t>Values pertaining to the Total Cost of the Project</t>
  </si>
  <si>
    <t>Values pertaining to the cost of the project split by Financial Year</t>
  </si>
  <si>
    <t>Estimated Cost at Completion  vs. Total Approved Value</t>
  </si>
  <si>
    <t>NA</t>
  </si>
  <si>
    <t>Change in Future Financial Years Value of Work Remaining</t>
  </si>
  <si>
    <t>4361 UKL Jun'18 Release [R2] (DSC CB) Programme Summary - External [O]</t>
  </si>
  <si>
    <t>This section summarises any value change between this report and the previous report.
Positive values indicate an increase since the last report, negative indicates a decrease.</t>
  </si>
  <si>
    <t>Budget Pot Reference</t>
  </si>
  <si>
    <t>Project Ref No</t>
  </si>
  <si>
    <t>Senior Project Manager</t>
  </si>
  <si>
    <t>High Level Process Stage</t>
  </si>
  <si>
    <t>DNs &amp; iGTs</t>
  </si>
  <si>
    <t>Independent Gas Transporters</t>
  </si>
  <si>
    <t>UKL Jun'18 Release [R2] (DSC CB) Programme Summary</t>
  </si>
  <si>
    <t>Closedown</t>
  </si>
  <si>
    <t/>
  </si>
  <si>
    <t>Amendments to the DSC service line to enable the Web Service provision of data for the Consumer Enquiry Service</t>
  </si>
  <si>
    <t>August</t>
  </si>
  <si>
    <t>September</t>
  </si>
  <si>
    <t>01/09-30/09</t>
  </si>
  <si>
    <t>01/09–30/09</t>
  </si>
  <si>
    <t>Aug</t>
  </si>
  <si>
    <t>October</t>
  </si>
  <si>
    <t>SEP</t>
  </si>
  <si>
    <t>01/10-31/10</t>
  </si>
  <si>
    <t>01/10–31/10</t>
  </si>
  <si>
    <t>4361 UKL Jun'18 Release [R2] (DSC CB) Programme Summary - Internal [O]</t>
  </si>
  <si>
    <t>01/11-30/11</t>
  </si>
  <si>
    <t>01/11–30/11</t>
  </si>
  <si>
    <t>OCT</t>
  </si>
  <si>
    <t>30.11.18 - On track  15/11/2018 Customer did not settle EBI on PDD+2 following Failure to Pay Notice that was issued on 13.11.18 asking for cleared payment by 14.11.18. Emergency EBCC meeting convened on 15.11.18 and customer finally agreed to pay with cash call funds on PDD+3 so was in breach of UNC section X. Invoice now settled in full. 19.11.18 - On track</t>
  </si>
  <si>
    <t xml:space="preserve">There has been an issue with the AES file generation since Release 3 Go Live on 3rd November. This issue was caused due to an incorrect field in the AMT service catalogue provided from the AMT vendor, this caused in failure generating the files. This issue was raised by on 15th November </t>
  </si>
  <si>
    <t>To rectify this the field was corrected 16/11/18 and the backlog of files generated and issued to Shippers (over the weekend 17th/18th November)</t>
  </si>
  <si>
    <t>EUC</t>
  </si>
  <si>
    <t>Closed</t>
  </si>
  <si>
    <t xml:space="preserve">The AMT server was restarted and the issue resolved
To avoid future instances of this happening again file monitoring for all files associated with a KPIs </t>
  </si>
  <si>
    <t>A performance issue with AMT Market flow resulted in MDR files not being received by 2pm. Communciation sent out to affected parties</t>
  </si>
  <si>
    <t>DEC 2018</t>
  </si>
  <si>
    <t>Reporting Month December 2018</t>
  </si>
  <si>
    <t>01/12-31/12</t>
  </si>
  <si>
    <t>01/12–31/12</t>
  </si>
  <si>
    <t>November</t>
  </si>
  <si>
    <t>December</t>
  </si>
  <si>
    <t>Smart Meter- % 28.25%</t>
  </si>
  <si>
    <t>Nov</t>
  </si>
  <si>
    <t>Comparison Formulae</t>
  </si>
  <si>
    <t>SORT FIELD 1</t>
  </si>
  <si>
    <t>SORT FIELD 2</t>
  </si>
  <si>
    <t>Matcher</t>
  </si>
  <si>
    <t>Project Line</t>
  </si>
  <si>
    <t>Change in Value of Work Done (Current Year)</t>
  </si>
  <si>
    <t>Change in Value of Work Remaininng (Current Year)</t>
  </si>
  <si>
    <t>Change in Value of Work Remaining (Future Financial Years)</t>
  </si>
  <si>
    <t>CCN Status</t>
  </si>
  <si>
    <t>Any Value Change?</t>
  </si>
  <si>
    <t>This Year Spend Change?</t>
  </si>
  <si>
    <t>Master Change Flag</t>
  </si>
  <si>
    <t>(Negative means old value is lower)</t>
  </si>
  <si>
    <t>Cell Colour Code</t>
  </si>
  <si>
    <t>F</t>
  </si>
  <si>
    <t>SAME</t>
  </si>
  <si>
    <t>D</t>
  </si>
  <si>
    <t>Z</t>
  </si>
  <si>
    <t>NEW</t>
  </si>
  <si>
    <r>
      <t xml:space="preserve">Highlights &amp; Other Matters  
</t>
    </r>
    <r>
      <rPr>
        <b/>
        <u/>
        <sz val="11"/>
        <color theme="1"/>
        <rFont val="Arial"/>
        <family val="2"/>
      </rPr>
      <t xml:space="preserve">
</t>
    </r>
    <r>
      <rPr>
        <sz val="11"/>
        <color theme="1"/>
        <rFont val="Arial"/>
        <family val="2"/>
      </rPr>
      <t xml:space="preserve">New Xoserve.com Walkthrough On Thursday 13th December, we held a Website Walkthrough WebEx to showcase the designs and features of the new Xoserve.com, launching in January. 
Xoserve Appoints Clare Spottiswoode as Chairman Xoserve is delighted to announce that Clare Spottiswoode will be joining as Chairman from 1st January 2019
</t>
    </r>
    <r>
      <rPr>
        <b/>
        <u/>
        <sz val="11"/>
        <color theme="1"/>
        <rFont val="Arial"/>
        <family val="2"/>
      </rPr>
      <t xml:space="preserve">Upcoming Advents 
</t>
    </r>
    <r>
      <rPr>
        <sz val="11"/>
        <color theme="1"/>
        <rFont val="Arial"/>
        <family val="2"/>
      </rPr>
      <t xml:space="preserve">
Customer expert day on the 30th January focusing on AQ, Reads, UIG </t>
    </r>
    <r>
      <rPr>
        <b/>
        <u/>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</si>
</sst>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6" formatCode="&quot;£&quot;#,##0;[Red]\-&quot;£&quot;#,##0"/>
    <numFmt numFmtId="8" formatCode="&quot;£&quot;#,##0.00;[Red]\-&quot;£&quot;#,##0.00"/>
    <numFmt numFmtId="44" formatCode="_-&quot;£&quot;* #,##0.00_-;\-&quot;£&quot;* #,##0.00_-;_-&quot;£&quot;* &quot;-&quot;??_-;_-@_-"/>
    <numFmt numFmtId="43" formatCode="_-* #,##0.00_-;\-* #,##0.00_-;_-* &quot;-&quot;??_-;_-@_-"/>
    <numFmt numFmtId="164" formatCode="mmm\-yyyy"/>
    <numFmt numFmtId="165" formatCode="[$-F800]dddd\,\ mmmm\ dd\,\ yyyy"/>
    <numFmt numFmtId="166" formatCode="&quot;£&quot;#,##0"/>
    <numFmt numFmtId="167" formatCode="[$-809]d\ mmmm\ yyyy;@"/>
    <numFmt numFmtId="168" formatCode="_(* #,##0.00_);_(* \(#,##0.00\);_(* &quot;-&quot;??_);_(@_)"/>
    <numFmt numFmtId="169" formatCode="0.0%"/>
    <numFmt numFmtId="170" formatCode="_(&quot;£&quot;* #,##0.00_);_(&quot;£&quot;* \(#,##0.00\);_(&quot;£&quot;* &quot;-&quot;??_);_(@_)"/>
    <numFmt numFmtId="171" formatCode="d\-mmm\-yyyy"/>
    <numFmt numFmtId="172" formatCode="_(* #,##0_);_(* \(#,##0\);_(* &quot;-&quot;_);_(@_)"/>
    <numFmt numFmtId="173" formatCode="_-[$€-2]* #,##0.00_-;\-[$€-2]* #,##0.00_-;_-[$€-2]* &quot;-&quot;??_-"/>
    <numFmt numFmtId="174" formatCode="#,##0.00;[Red]\-#,##0.00;\-"/>
    <numFmt numFmtId="175" formatCode="0.000000"/>
    <numFmt numFmtId="176" formatCode="#,##0.0;[Red]\(#,##0.0\)"/>
    <numFmt numFmtId="177" formatCode="0;\-0;;@"/>
    <numFmt numFmtId="178" formatCode="#,##0.00;[Red]#,##0.00;\-"/>
    <numFmt numFmtId="179" formatCode="#,##0.0_);[Red]\(#,##0.0\);\-"/>
    <numFmt numFmtId="180" formatCode="#,##0;\(#,##0\)"/>
    <numFmt numFmtId="181" formatCode="_(&quot;£&quot;* #,##0_);_(&quot;£&quot;* \(#,##0\);_(&quot;£&quot;* &quot;-&quot;_);_(@_)"/>
    <numFmt numFmtId="182" formatCode="&quot;£&quot;#,##0.00"/>
    <numFmt numFmtId="183" formatCode="#,##0.0"/>
    <numFmt numFmtId="184" formatCode="0.0"/>
    <numFmt numFmtId="185" formatCode="#,##0.0;\-#,##0.0"/>
    <numFmt numFmtId="186" formatCode="_-&quot;£&quot;* #,##0.0_-;\-&quot;£&quot;* #,##0.0_-;_-&quot;£&quot;* &quot;-&quot;??_-;_-@_-"/>
  </numFmts>
  <fonts count="114">
    <font>
      <sz val="11"/>
      <color theme="1"/>
      <name val="Calibri"/>
      <family val="2"/>
      <scheme val="minor"/>
    </font>
    <font>
      <sz val="10"/>
      <name val="Arial"/>
      <family val="2"/>
    </font>
    <font>
      <b/>
      <sz val="10"/>
      <color theme="1"/>
      <name val="Arial"/>
      <family val="2"/>
    </font>
    <font>
      <sz val="10"/>
      <color theme="1"/>
      <name val="Arial"/>
      <family val="2"/>
    </font>
    <font>
      <i/>
      <sz val="10"/>
      <color rgb="FFFFFFFF"/>
      <name val="Arial"/>
      <family val="2"/>
    </font>
    <font>
      <sz val="10"/>
      <color rgb="FF000000"/>
      <name val="Arial"/>
      <family val="2"/>
    </font>
    <font>
      <sz val="11"/>
      <color theme="1"/>
      <name val="Calibri"/>
      <family val="2"/>
      <scheme val="minor"/>
    </font>
    <font>
      <sz val="12"/>
      <name val="Arial MT"/>
    </font>
    <font>
      <b/>
      <i/>
      <sz val="10"/>
      <name val="Arial"/>
      <family val="2"/>
    </font>
    <font>
      <sz val="12"/>
      <name val="바탕체"/>
      <family val="1"/>
      <charset val="129"/>
    </font>
    <font>
      <sz val="12"/>
      <name val="Arial"/>
      <family val="2"/>
    </font>
    <font>
      <b/>
      <i/>
      <sz val="10"/>
      <name val="Arial"/>
      <family val="2"/>
    </font>
    <font>
      <sz val="8"/>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name val="바탕체"/>
    </font>
    <font>
      <b/>
      <sz val="18"/>
      <color indexed="56"/>
      <name val="Cambria"/>
      <family val="1"/>
    </font>
    <font>
      <sz val="11"/>
      <color indexed="8"/>
      <name val="Calibri"/>
      <family val="2"/>
    </font>
    <font>
      <b/>
      <sz val="13"/>
      <color indexed="56"/>
      <name val="Calibri"/>
      <family val="2"/>
    </font>
    <font>
      <sz val="11"/>
      <color indexed="9"/>
      <name val="Calibri"/>
      <family val="2"/>
    </font>
    <font>
      <sz val="11"/>
      <color indexed="10"/>
      <name val="Calibri"/>
      <family val="2"/>
    </font>
    <font>
      <sz val="11"/>
      <color indexed="20"/>
      <name val="Calibri"/>
      <family val="2"/>
    </font>
    <font>
      <sz val="11"/>
      <color indexed="52"/>
      <name val="Calibri"/>
      <family val="2"/>
    </font>
    <font>
      <b/>
      <sz val="15"/>
      <color indexed="56"/>
      <name val="Calibri"/>
      <family val="2"/>
    </font>
    <font>
      <i/>
      <sz val="11"/>
      <color indexed="23"/>
      <name val="Calibri"/>
      <family val="2"/>
    </font>
    <font>
      <b/>
      <sz val="11"/>
      <color indexed="56"/>
      <name val="Calibri"/>
      <family val="2"/>
    </font>
    <font>
      <b/>
      <sz val="11"/>
      <color indexed="9"/>
      <name val="Calibri"/>
      <family val="2"/>
    </font>
    <font>
      <sz val="11"/>
      <color indexed="17"/>
      <name val="Calibri"/>
      <family val="2"/>
    </font>
    <font>
      <b/>
      <sz val="18"/>
      <color indexed="56"/>
      <name val="Cambria"/>
      <family val="1"/>
    </font>
    <font>
      <b/>
      <sz val="11"/>
      <color indexed="52"/>
      <name val="Calibri"/>
      <family val="2"/>
    </font>
    <font>
      <sz val="11"/>
      <color indexed="62"/>
      <name val="Calibri"/>
      <family val="2"/>
    </font>
    <font>
      <b/>
      <sz val="11"/>
      <color indexed="8"/>
      <name val="Calibri"/>
      <family val="2"/>
    </font>
    <font>
      <sz val="11"/>
      <color indexed="60"/>
      <name val="Calibri"/>
      <family val="2"/>
    </font>
    <font>
      <b/>
      <sz val="11"/>
      <color indexed="63"/>
      <name val="Calibri"/>
      <family val="2"/>
    </font>
    <font>
      <sz val="11"/>
      <color theme="1"/>
      <name val="Arial"/>
      <family val="2"/>
    </font>
    <font>
      <sz val="18"/>
      <color theme="1"/>
      <name val="Arial"/>
      <family val="2"/>
    </font>
    <font>
      <b/>
      <sz val="18"/>
      <color theme="1"/>
      <name val="Arial"/>
      <family val="2"/>
    </font>
    <font>
      <b/>
      <u/>
      <sz val="11"/>
      <color theme="1"/>
      <name val="Arial"/>
      <family val="2"/>
    </font>
    <font>
      <sz val="11"/>
      <color rgb="FFFF0000"/>
      <name val="Calibri"/>
      <family val="2"/>
      <scheme val="minor"/>
    </font>
    <font>
      <b/>
      <sz val="11"/>
      <color theme="1"/>
      <name val="Calibri"/>
      <family val="2"/>
      <scheme val="minor"/>
    </font>
    <font>
      <sz val="10"/>
      <color theme="1"/>
      <name val="Calibri"/>
      <family val="2"/>
      <scheme val="minor"/>
    </font>
    <font>
      <sz val="11"/>
      <name val="Calibri"/>
      <family val="2"/>
      <scheme val="minor"/>
    </font>
    <font>
      <strike/>
      <sz val="11"/>
      <color theme="1"/>
      <name val="Calibri"/>
      <family val="2"/>
      <scheme val="minor"/>
    </font>
    <font>
      <sz val="10"/>
      <name val="Verdana"/>
      <family val="2"/>
    </font>
    <font>
      <sz val="11"/>
      <name val="CG Omega"/>
      <family val="2"/>
    </font>
    <font>
      <sz val="10"/>
      <name val="Helv"/>
      <charset val="204"/>
    </font>
    <font>
      <sz val="10"/>
      <color indexed="8"/>
      <name val="Arial"/>
      <family val="2"/>
    </font>
    <font>
      <sz val="10"/>
      <color indexed="9"/>
      <name val="Arial"/>
      <family val="2"/>
    </font>
    <font>
      <sz val="11"/>
      <color indexed="16"/>
      <name val="Calibri"/>
      <family val="2"/>
    </font>
    <font>
      <sz val="10"/>
      <color indexed="20"/>
      <name val="Verdana"/>
      <family val="2"/>
    </font>
    <font>
      <b/>
      <sz val="11"/>
      <color indexed="53"/>
      <name val="Calibri"/>
      <family val="2"/>
    </font>
    <font>
      <b/>
      <sz val="10"/>
      <color rgb="FFFA7D00"/>
      <name val="Calibri"/>
      <family val="2"/>
      <scheme val="minor"/>
    </font>
    <font>
      <sz val="10"/>
      <color indexed="8"/>
      <name val="Verdana"/>
      <family val="2"/>
    </font>
    <font>
      <sz val="10"/>
      <name val="MS Sans Serif"/>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u/>
      <sz val="11"/>
      <color indexed="48"/>
      <name val="CG Omega"/>
      <family val="2"/>
    </font>
    <font>
      <sz val="11"/>
      <color indexed="53"/>
      <name val="Calibri"/>
      <family val="2"/>
    </font>
    <font>
      <sz val="10"/>
      <name val="Bookman Old Style"/>
      <family val="1"/>
    </font>
    <font>
      <sz val="10"/>
      <color indexed="12"/>
      <name val="Arial"/>
      <family val="2"/>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b/>
      <sz val="12"/>
      <name val="Calibri"/>
      <family val="2"/>
      <scheme val="minor"/>
    </font>
    <font>
      <sz val="14"/>
      <color theme="1"/>
      <name val="Calibri"/>
      <family val="2"/>
      <scheme val="minor"/>
    </font>
    <font>
      <b/>
      <sz val="9"/>
      <color rgb="FFFFFFFF"/>
      <name val="Arial"/>
      <family val="2"/>
    </font>
    <font>
      <sz val="9"/>
      <color rgb="FF333333"/>
      <name val="Arial"/>
      <family val="2"/>
    </font>
    <font>
      <u/>
      <sz val="10"/>
      <color theme="1"/>
      <name val="Arial"/>
      <family val="2"/>
    </font>
    <font>
      <sz val="11"/>
      <color rgb="FF000000"/>
      <name val="Calibri"/>
      <family val="2"/>
      <scheme val="minor"/>
    </font>
    <font>
      <b/>
      <sz val="12"/>
      <color theme="1"/>
      <name val="Calibri"/>
      <family val="2"/>
      <scheme val="minor"/>
    </font>
    <font>
      <i/>
      <sz val="10"/>
      <color theme="1"/>
      <name val="Calibri"/>
      <family val="2"/>
      <scheme val="minor"/>
    </font>
    <font>
      <sz val="10"/>
      <name val="Calibri"/>
      <family val="2"/>
    </font>
    <font>
      <sz val="10"/>
      <color theme="1"/>
      <name val="Calibri"/>
      <family val="2"/>
    </font>
    <font>
      <b/>
      <sz val="10"/>
      <color theme="1"/>
      <name val="Calibri"/>
      <family val="2"/>
      <scheme val="minor"/>
    </font>
    <font>
      <sz val="10"/>
      <name val="Calibri"/>
      <family val="2"/>
      <scheme val="minor"/>
    </font>
    <font>
      <sz val="10"/>
      <color theme="0"/>
      <name val="Calibri"/>
      <family val="2"/>
      <scheme val="minor"/>
    </font>
    <font>
      <u/>
      <sz val="9"/>
      <color indexed="12"/>
      <name val="Geneva"/>
      <family val="2"/>
    </font>
    <font>
      <b/>
      <sz val="10"/>
      <color rgb="FF3F3F3F"/>
      <name val="Calibri"/>
      <family val="2"/>
      <scheme val="minor"/>
    </font>
    <font>
      <i/>
      <sz val="10"/>
      <color rgb="FF000000"/>
      <name val="Calibri"/>
      <family val="2"/>
    </font>
    <font>
      <sz val="20"/>
      <color theme="1"/>
      <name val="Calibri"/>
      <family val="2"/>
      <scheme val="minor"/>
    </font>
    <font>
      <b/>
      <sz val="9"/>
      <color indexed="81"/>
      <name val="Tahoma"/>
      <family val="2"/>
    </font>
    <font>
      <sz val="9"/>
      <color indexed="81"/>
      <name val="Tahoma"/>
      <family val="2"/>
    </font>
  </fonts>
  <fills count="10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rgb="FFF2F2F2"/>
      </patternFill>
    </fill>
    <fill>
      <patternFill patternType="solid">
        <fgColor rgb="FFFFFFCC"/>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rgb="FFB1D6E8"/>
        <bgColor indexed="64"/>
      </patternFill>
    </fill>
    <fill>
      <patternFill patternType="solid">
        <fgColor rgb="FFDCDDDE"/>
        <bgColor indexed="64"/>
      </patternFill>
    </fill>
    <fill>
      <patternFill patternType="solid">
        <fgColor theme="0"/>
        <bgColor indexed="64"/>
      </patternFill>
    </fill>
    <fill>
      <patternFill patternType="solid">
        <fgColor theme="4" tint="0.59999389629810485"/>
        <bgColor indexed="64"/>
      </patternFill>
    </fill>
    <fill>
      <patternFill patternType="solid">
        <fgColor rgb="FF0B64A0"/>
        <bgColor indexed="64"/>
      </patternFill>
    </fill>
    <fill>
      <patternFill patternType="solid">
        <fgColor rgb="FFFFFFFF"/>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rgb="FF000000"/>
      </patternFill>
    </fill>
    <fill>
      <patternFill patternType="solid">
        <fgColor theme="5" tint="0.39997558519241921"/>
        <bgColor rgb="FF000000"/>
      </patternFill>
    </fill>
    <fill>
      <patternFill patternType="solid">
        <fgColor theme="3" tint="0.59999389629810485"/>
        <bgColor rgb="FF000000"/>
      </patternFill>
    </fill>
    <fill>
      <patternFill patternType="solid">
        <fgColor theme="5" tint="0.59999389629810485"/>
        <bgColor rgb="FF000000"/>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84B8DA"/>
        <bgColor rgb="FF000000"/>
      </patternFill>
    </fill>
    <fill>
      <patternFill patternType="solid">
        <fgColor rgb="FFFF0000"/>
        <bgColor indexed="64"/>
      </patternFill>
    </fill>
    <fill>
      <patternFill patternType="solid">
        <fgColor theme="4"/>
      </patternFill>
    </fill>
    <fill>
      <patternFill patternType="solid">
        <fgColor theme="4" tint="0.79998168889431442"/>
        <bgColor indexed="65"/>
      </patternFill>
    </fill>
    <fill>
      <patternFill patternType="solid">
        <fgColor rgb="FF95B3D7"/>
        <bgColor rgb="FF000000"/>
      </patternFill>
    </fill>
    <fill>
      <patternFill patternType="solid">
        <fgColor rgb="FFFFFF00"/>
        <bgColor indexed="64"/>
      </patternFill>
    </fill>
    <fill>
      <patternFill patternType="solid">
        <fgColor theme="2"/>
        <bgColor indexed="64"/>
      </patternFill>
    </fill>
    <fill>
      <patternFill patternType="solid">
        <fgColor rgb="FFFFFF00"/>
        <bgColor rgb="FF000000"/>
      </patternFill>
    </fill>
  </fills>
  <borders count="9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style="thin">
        <color auto="1"/>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18"/>
      </left>
      <right style="thin">
        <color indexed="18"/>
      </right>
      <top style="thin">
        <color indexed="18"/>
      </top>
      <bottom style="thin">
        <color indexed="1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bottom style="hair">
        <color auto="1"/>
      </bottom>
      <diagonal/>
    </border>
    <border>
      <left style="hair">
        <color auto="1"/>
      </left>
      <right/>
      <top/>
      <bottom style="thin">
        <color auto="1"/>
      </bottom>
      <diagonal/>
    </border>
    <border>
      <left style="thin">
        <color auto="1"/>
      </left>
      <right style="hair">
        <color auto="1"/>
      </right>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hair">
        <color auto="1"/>
      </top>
      <bottom style="thin">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diagonal/>
    </border>
    <border>
      <left style="hair">
        <color auto="1"/>
      </left>
      <right/>
      <top style="thin">
        <color auto="1"/>
      </top>
      <bottom/>
      <diagonal/>
    </border>
    <border>
      <left style="hair">
        <color auto="1"/>
      </left>
      <right style="thin">
        <color auto="1"/>
      </right>
      <top style="thin">
        <color auto="1"/>
      </top>
      <bottom/>
      <diagonal/>
    </border>
    <border>
      <left style="hair">
        <color auto="1"/>
      </left>
      <right style="hair">
        <color auto="1"/>
      </right>
      <top style="thin">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s>
  <cellStyleXfs count="3389">
    <xf numFmtId="0" fontId="0" fillId="0" borderId="0"/>
    <xf numFmtId="0" fontId="1" fillId="0" borderId="0"/>
    <xf numFmtId="0" fontId="7" fillId="0" borderId="0"/>
    <xf numFmtId="0" fontId="14" fillId="2" borderId="0" applyNumberFormat="0" applyBorder="0" applyAlignment="0" applyProtection="0"/>
    <xf numFmtId="0" fontId="14" fillId="2" borderId="0" applyNumberFormat="0" applyBorder="0" applyAlignment="0" applyProtection="0"/>
    <xf numFmtId="0" fontId="32"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2"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2"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32"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2"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2"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2"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2"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34"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4"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34"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34"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34"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34"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34"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34" fillId="1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6" fillId="3" borderId="0" applyNumberFormat="0" applyBorder="0" applyAlignment="0" applyProtection="0"/>
    <xf numFmtId="0" fontId="17" fillId="20" borderId="15" applyNumberFormat="0" applyAlignment="0" applyProtection="0"/>
    <xf numFmtId="0" fontId="17" fillId="20" borderId="15" applyNumberFormat="0" applyAlignment="0" applyProtection="0"/>
    <xf numFmtId="0" fontId="44" fillId="20" borderId="15" applyNumberFormat="0" applyAlignment="0" applyProtection="0"/>
    <xf numFmtId="0" fontId="18" fillId="21" borderId="16" applyNumberFormat="0" applyAlignment="0" applyProtection="0"/>
    <xf numFmtId="0" fontId="18" fillId="21" borderId="16" applyNumberFormat="0" applyAlignment="0" applyProtection="0"/>
    <xf numFmtId="0" fontId="41" fillId="21" borderId="1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42" fillId="4" borderId="0" applyNumberFormat="0" applyBorder="0" applyAlignment="0" applyProtection="0"/>
    <xf numFmtId="0" fontId="21" fillId="0" borderId="17" applyNumberFormat="0" applyFill="0" applyAlignment="0" applyProtection="0"/>
    <xf numFmtId="0" fontId="21" fillId="0" borderId="17" applyNumberFormat="0" applyFill="0" applyAlignment="0" applyProtection="0"/>
    <xf numFmtId="0" fontId="38" fillId="0" borderId="17"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33" fillId="0" borderId="18"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40" fillId="0" borderId="1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applyNumberFormat="0" applyFill="0" applyBorder="0" applyAlignment="0" applyProtection="0"/>
    <xf numFmtId="0" fontId="24" fillId="7" borderId="15" applyNumberFormat="0" applyAlignment="0" applyProtection="0"/>
    <xf numFmtId="0" fontId="24" fillId="7" borderId="15" applyNumberFormat="0" applyAlignment="0" applyProtection="0"/>
    <xf numFmtId="0" fontId="45" fillId="7" borderId="15" applyNumberFormat="0" applyAlignment="0" applyProtection="0"/>
    <xf numFmtId="0" fontId="25" fillId="0" borderId="20" applyNumberFormat="0" applyFill="0" applyAlignment="0" applyProtection="0"/>
    <xf numFmtId="0" fontId="25" fillId="0" borderId="20" applyNumberFormat="0" applyFill="0" applyAlignment="0" applyProtection="0"/>
    <xf numFmtId="0" fontId="37" fillId="0" borderId="20" applyNumberFormat="0" applyFill="0" applyAlignment="0" applyProtection="0"/>
    <xf numFmtId="0" fontId="26" fillId="22" borderId="0" applyNumberFormat="0" applyBorder="0" applyAlignment="0" applyProtection="0"/>
    <xf numFmtId="0" fontId="26" fillId="22" borderId="0" applyNumberFormat="0" applyBorder="0" applyAlignment="0" applyProtection="0"/>
    <xf numFmtId="0" fontId="47" fillId="22" borderId="0" applyNumberFormat="0" applyBorder="0" applyAlignment="0" applyProtection="0"/>
    <xf numFmtId="0" fontId="1" fillId="0" borderId="0"/>
    <xf numFmtId="0" fontId="1" fillId="0" borderId="0"/>
    <xf numFmtId="0" fontId="1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6" fillId="0" borderId="0"/>
    <xf numFmtId="0" fontId="1" fillId="0" borderId="0"/>
    <xf numFmtId="0" fontId="13" fillId="0" borderId="0"/>
    <xf numFmtId="0" fontId="1" fillId="0" borderId="0"/>
    <xf numFmtId="0" fontId="6" fillId="0" borderId="0"/>
    <xf numFmtId="0" fontId="1" fillId="0" borderId="0"/>
    <xf numFmtId="0" fontId="10" fillId="0" borderId="0"/>
    <xf numFmtId="0" fontId="1" fillId="0" borderId="0"/>
    <xf numFmtId="0" fontId="13" fillId="0" borderId="0"/>
    <xf numFmtId="0" fontId="1" fillId="0" borderId="0"/>
    <xf numFmtId="0" fontId="7" fillId="23" borderId="21" applyNumberFormat="0" applyFont="0" applyAlignment="0" applyProtection="0"/>
    <xf numFmtId="0" fontId="27" fillId="20" borderId="22" applyNumberFormat="0" applyAlignment="0" applyProtection="0"/>
    <xf numFmtId="0" fontId="27" fillId="20" borderId="22" applyNumberFormat="0" applyAlignment="0" applyProtection="0"/>
    <xf numFmtId="0" fontId="48" fillId="20" borderId="2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9" fillId="0" borderId="0"/>
    <xf numFmtId="0" fontId="30" fillId="0" borderId="0"/>
    <xf numFmtId="0" fontId="31" fillId="0" borderId="0" applyNumberFormat="0" applyFill="0" applyBorder="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28" fillId="0" borderId="23" applyNumberFormat="0" applyFill="0" applyAlignment="0" applyProtection="0"/>
    <xf numFmtId="0" fontId="28" fillId="0" borderId="23" applyNumberFormat="0" applyFill="0" applyAlignment="0" applyProtection="0"/>
    <xf numFmtId="0" fontId="46" fillId="0" borderId="2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5" fillId="0" borderId="0" applyNumberFormat="0" applyFill="0" applyBorder="0" applyAlignment="0" applyProtection="0"/>
    <xf numFmtId="0" fontId="6" fillId="0" borderId="0"/>
    <xf numFmtId="0" fontId="55" fillId="0" borderId="0"/>
    <xf numFmtId="0" fontId="58" fillId="0" borderId="0"/>
    <xf numFmtId="9" fontId="6" fillId="0" borderId="0" applyFont="0" applyFill="0" applyBorder="0" applyAlignment="0" applyProtection="0"/>
    <xf numFmtId="0" fontId="59" fillId="0" borderId="0"/>
    <xf numFmtId="0" fontId="59" fillId="0" borderId="0"/>
    <xf numFmtId="167"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applyFont="0" applyFill="0" applyBorder="0" applyAlignment="0" applyProtection="0"/>
    <xf numFmtId="0" fontId="59" fillId="0" borderId="0"/>
    <xf numFmtId="0" fontId="1" fillId="0" borderId="0">
      <alignment vertical="center"/>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61" fillId="27"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61"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61" fillId="31"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61"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61"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61" fillId="30"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61" fillId="38"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61"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61"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61" fillId="41"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61" fillId="38"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61" fillId="37"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62" fillId="38"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62"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62"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62" fillId="41"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62" fillId="38"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62" fillId="37"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4" fillId="52" borderId="0" applyNumberFormat="0" applyBorder="0" applyAlignment="0" applyProtection="0"/>
    <xf numFmtId="0" fontId="14" fillId="53"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4" fillId="57" borderId="0" applyNumberFormat="0" applyBorder="0" applyAlignment="0" applyProtection="0"/>
    <xf numFmtId="0" fontId="14" fillId="58" borderId="0" applyNumberFormat="0" applyBorder="0" applyAlignment="0" applyProtection="0"/>
    <xf numFmtId="0" fontId="15" fillId="59" borderId="0" applyNumberFormat="0" applyBorder="0" applyAlignment="0" applyProtection="0"/>
    <xf numFmtId="0" fontId="15" fillId="54"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58" borderId="0" applyNumberFormat="0" applyBorder="0" applyAlignment="0" applyProtection="0"/>
    <xf numFmtId="0" fontId="14" fillId="59"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5" fillId="48" borderId="0" applyNumberFormat="0" applyBorder="0" applyAlignment="0" applyProtection="0"/>
    <xf numFmtId="0" fontId="15" fillId="61"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62" borderId="0" applyNumberFormat="0" applyBorder="0" applyAlignment="0" applyProtection="0"/>
    <xf numFmtId="0" fontId="14" fillId="53" borderId="0" applyNumberFormat="0" applyBorder="0" applyAlignment="0" applyProtection="0"/>
    <xf numFmtId="0" fontId="15" fillId="63" borderId="0" applyNumberFormat="0" applyBorder="0" applyAlignment="0" applyProtection="0"/>
    <xf numFmtId="0" fontId="15" fillId="64"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63" fillId="53" borderId="0" applyNumberFormat="0" applyBorder="0" applyAlignment="0" applyProtection="0"/>
    <xf numFmtId="0" fontId="16" fillId="30" borderId="0" applyNumberFormat="0" applyBorder="0" applyAlignment="0" applyProtection="0"/>
    <xf numFmtId="0" fontId="64" fillId="30" borderId="0" applyNumberFormat="0" applyBorder="0" applyAlignment="0" applyProtection="0"/>
    <xf numFmtId="0" fontId="16" fillId="30" borderId="0" applyNumberFormat="0" applyBorder="0" applyAlignment="0" applyProtection="0"/>
    <xf numFmtId="0" fontId="65" fillId="66" borderId="15" applyNumberFormat="0" applyAlignment="0" applyProtection="0"/>
    <xf numFmtId="0" fontId="65" fillId="66" borderId="15" applyNumberFormat="0" applyAlignment="0" applyProtection="0"/>
    <xf numFmtId="0" fontId="65" fillId="66" borderId="15" applyNumberFormat="0" applyAlignment="0" applyProtection="0"/>
    <xf numFmtId="0" fontId="65" fillId="66" borderId="15" applyNumberFormat="0" applyAlignment="0" applyProtection="0"/>
    <xf numFmtId="0" fontId="65" fillId="66" borderId="15" applyNumberFormat="0" applyAlignment="0" applyProtection="0"/>
    <xf numFmtId="0" fontId="17" fillId="41" borderId="15" applyNumberFormat="0" applyAlignment="0" applyProtection="0"/>
    <xf numFmtId="0" fontId="17" fillId="41" borderId="15" applyNumberFormat="0" applyAlignment="0" applyProtection="0"/>
    <xf numFmtId="0" fontId="66" fillId="25" borderId="30" applyNumberFormat="0" applyAlignment="0" applyProtection="0"/>
    <xf numFmtId="0" fontId="18" fillId="54" borderId="16" applyNumberFormat="0" applyAlignment="0" applyProtection="0"/>
    <xf numFmtId="0" fontId="18" fillId="67" borderId="16" applyNumberFormat="0" applyAlignment="0" applyProtection="0"/>
    <xf numFmtId="0" fontId="18" fillId="67" borderId="16" applyNumberFormat="0" applyAlignment="0" applyProtection="0"/>
    <xf numFmtId="168" fontId="67"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59"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59"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43" fontId="14"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43"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170" fontId="55" fillId="0" borderId="0" applyFont="0" applyFill="0" applyBorder="0" applyAlignment="0" applyProtection="0"/>
    <xf numFmtId="171" fontId="1" fillId="0" borderId="0" applyFill="0" applyBorder="0"/>
    <xf numFmtId="171" fontId="1" fillId="0" borderId="0" applyFill="0" applyBorder="0"/>
    <xf numFmtId="171" fontId="1" fillId="0" borderId="0" applyFill="0" applyBorder="0"/>
    <xf numFmtId="172" fontId="1" fillId="0" borderId="0" applyFont="0" applyFill="0" applyBorder="0" applyAlignment="0" applyProtection="0"/>
    <xf numFmtId="168" fontId="1" fillId="0" borderId="0" applyFont="0" applyFill="0" applyBorder="0" applyAlignment="0" applyProtection="0"/>
    <xf numFmtId="0" fontId="28" fillId="68" borderId="0" applyNumberFormat="0" applyBorder="0" applyAlignment="0" applyProtection="0"/>
    <xf numFmtId="0" fontId="28" fillId="69" borderId="0" applyNumberFormat="0" applyBorder="0" applyAlignment="0" applyProtection="0"/>
    <xf numFmtId="0" fontId="28" fillId="70" borderId="0" applyNumberFormat="0" applyBorder="0" applyAlignment="0" applyProtection="0"/>
    <xf numFmtId="173" fontId="68" fillId="0" borderId="0" applyFont="0" applyFill="0" applyBorder="0" applyAlignment="0" applyProtection="0"/>
    <xf numFmtId="0" fontId="69" fillId="0" borderId="0" applyNumberFormat="0" applyFill="0" applyBorder="0" applyAlignment="0" applyProtection="0"/>
    <xf numFmtId="0" fontId="19" fillId="0" borderId="0" applyNumberFormat="0" applyFill="0" applyBorder="0" applyAlignment="0" applyProtection="0"/>
    <xf numFmtId="0" fontId="20" fillId="71"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70" fillId="0" borderId="32" applyNumberFormat="0" applyFill="0" applyAlignment="0" applyProtection="0"/>
    <xf numFmtId="0" fontId="21" fillId="0" borderId="17" applyNumberFormat="0" applyFill="0" applyAlignment="0" applyProtection="0"/>
    <xf numFmtId="0" fontId="71" fillId="0" borderId="18" applyNumberFormat="0" applyFill="0" applyAlignment="0" applyProtection="0"/>
    <xf numFmtId="0" fontId="22" fillId="0" borderId="18" applyNumberFormat="0" applyFill="0" applyAlignment="0" applyProtection="0"/>
    <xf numFmtId="0" fontId="72" fillId="0" borderId="33" applyNumberFormat="0" applyFill="0" applyAlignment="0" applyProtection="0"/>
    <xf numFmtId="0" fontId="23" fillId="0" borderId="19" applyNumberFormat="0" applyFill="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7" fillId="63" borderId="15" applyNumberFormat="0" applyAlignment="0" applyProtection="0"/>
    <xf numFmtId="0" fontId="77" fillId="63" borderId="15" applyNumberFormat="0" applyAlignment="0" applyProtection="0"/>
    <xf numFmtId="0" fontId="77" fillId="63" borderId="15" applyNumberFormat="0" applyAlignment="0" applyProtection="0"/>
    <xf numFmtId="0" fontId="77" fillId="63" borderId="15" applyNumberFormat="0" applyAlignment="0" applyProtection="0"/>
    <xf numFmtId="0" fontId="77" fillId="63" borderId="15" applyNumberFormat="0" applyAlignment="0" applyProtection="0"/>
    <xf numFmtId="0" fontId="24" fillId="37" borderId="15" applyNumberFormat="0" applyAlignment="0" applyProtection="0"/>
    <xf numFmtId="0" fontId="24" fillId="37" borderId="15" applyNumberFormat="0" applyAlignment="0" applyProtection="0"/>
    <xf numFmtId="0" fontId="78" fillId="31" borderId="0"/>
    <xf numFmtId="0" fontId="79" fillId="0" borderId="34" applyNumberFormat="0" applyFill="0" applyAlignment="0" applyProtection="0"/>
    <xf numFmtId="0" fontId="25" fillId="0" borderId="20" applyNumberFormat="0" applyFill="0" applyAlignment="0" applyProtection="0"/>
    <xf numFmtId="0" fontId="26" fillId="63" borderId="0" applyNumberFormat="0" applyBorder="0" applyAlignment="0" applyProtection="0"/>
    <xf numFmtId="0" fontId="26" fillId="72" borderId="0" applyNumberFormat="0" applyBorder="0" applyAlignment="0" applyProtection="0"/>
    <xf numFmtId="0" fontId="26" fillId="72" borderId="0" applyNumberFormat="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0" fillId="0" borderId="0"/>
    <xf numFmtId="0" fontId="55"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167" fontId="1" fillId="0" borderId="0"/>
    <xf numFmtId="0" fontId="67" fillId="0" borderId="0"/>
    <xf numFmtId="0" fontId="14" fillId="0" borderId="0"/>
    <xf numFmtId="0" fontId="67" fillId="0" borderId="0"/>
    <xf numFmtId="0" fontId="59" fillId="0" borderId="0"/>
    <xf numFmtId="0" fontId="59" fillId="0" borderId="0"/>
    <xf numFmtId="0" fontId="67" fillId="0" borderId="0"/>
    <xf numFmtId="0" fontId="14" fillId="0" borderId="0"/>
    <xf numFmtId="0" fontId="67" fillId="0" borderId="0"/>
    <xf numFmtId="0" fontId="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7" fontId="59" fillId="0" borderId="0"/>
    <xf numFmtId="0" fontId="59" fillId="0" borderId="0" applyFont="0" applyFill="0" applyBorder="0" applyAlignment="0" applyProtection="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1" fillId="0" borderId="0"/>
    <xf numFmtId="0" fontId="1" fillId="0" borderId="0"/>
    <xf numFmtId="0" fontId="59" fillId="0" borderId="0" applyFont="0" applyFill="0" applyBorder="0" applyAlignment="0" applyProtection="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10" fillId="0" borderId="0"/>
    <xf numFmtId="0" fontId="10" fillId="0" borderId="0"/>
    <xf numFmtId="0" fontId="10" fillId="0" borderId="0"/>
    <xf numFmtId="0" fontId="10"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alignment vertical="top"/>
    </xf>
    <xf numFmtId="0" fontId="67"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1" fillId="0" borderId="0"/>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67"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7" fillId="0" borderId="0"/>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4" fillId="0" borderId="0"/>
    <xf numFmtId="0" fontId="67" fillId="0" borderId="0"/>
    <xf numFmtId="0" fontId="67" fillId="0" borderId="0"/>
    <xf numFmtId="0" fontId="67" fillId="0" borderId="0"/>
    <xf numFmtId="167" fontId="67" fillId="0" borderId="0"/>
    <xf numFmtId="167" fontId="67" fillId="0" borderId="0"/>
    <xf numFmtId="167" fontId="67" fillId="0" borderId="0"/>
    <xf numFmtId="0" fontId="6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80" fillId="0" borderId="0"/>
    <xf numFmtId="38" fontId="1" fillId="0" borderId="0" applyFont="0" applyFill="0" applyBorder="0" applyAlignment="0" applyProtection="0"/>
    <xf numFmtId="38" fontId="1"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applyFill="0" applyBorder="0">
      <protection locked="0"/>
    </xf>
    <xf numFmtId="0" fontId="1" fillId="62" borderId="21" applyNumberFormat="0" applyFont="0" applyAlignment="0" applyProtection="0"/>
    <xf numFmtId="0" fontId="1" fillId="31" borderId="21" applyNumberFormat="0" applyFont="0" applyAlignment="0" applyProtection="0"/>
    <xf numFmtId="0" fontId="1" fillId="31" borderId="21" applyNumberFormat="0" applyFont="0" applyAlignment="0" applyProtection="0"/>
    <xf numFmtId="0" fontId="14" fillId="31" borderId="21" applyNumberFormat="0" applyFont="0" applyAlignment="0" applyProtection="0"/>
    <xf numFmtId="0" fontId="1" fillId="31" borderId="21" applyNumberFormat="0" applyFont="0" applyAlignment="0" applyProtection="0"/>
    <xf numFmtId="0" fontId="55" fillId="26" borderId="31" applyNumberFormat="0" applyFont="0" applyAlignment="0" applyProtection="0"/>
    <xf numFmtId="0" fontId="27" fillId="66" borderId="22" applyNumberFormat="0" applyAlignment="0" applyProtection="0"/>
    <xf numFmtId="0" fontId="27" fillId="41" borderId="22" applyNumberFormat="0" applyAlignment="0" applyProtection="0"/>
    <xf numFmtId="0" fontId="27" fillId="41" borderId="22" applyNumberFormat="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174"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7"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7" fontId="67" fillId="11" borderId="29">
      <alignment vertical="center"/>
    </xf>
    <xf numFmtId="177" fontId="67" fillId="11" borderId="29">
      <alignment vertical="center"/>
    </xf>
    <xf numFmtId="176"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5" fontId="67" fillId="11" borderId="29">
      <alignment vertical="center"/>
    </xf>
    <xf numFmtId="0" fontId="82" fillId="0" borderId="0"/>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6"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6" fontId="67" fillId="23" borderId="29">
      <alignment vertical="center"/>
      <protection locked="0"/>
    </xf>
    <xf numFmtId="176"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9" fontId="67" fillId="23" borderId="29">
      <alignment vertical="center"/>
      <protection locked="0"/>
    </xf>
    <xf numFmtId="174"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4" fontId="67" fillId="23" borderId="29">
      <alignment vertical="center"/>
      <protection locked="0"/>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9"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9" fontId="67" fillId="4" borderId="29">
      <alignment vertical="center"/>
    </xf>
    <xf numFmtId="179" fontId="67" fillId="4" borderId="29">
      <alignment vertical="center"/>
    </xf>
    <xf numFmtId="176"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6" fontId="67" fillId="4" borderId="29">
      <alignment vertical="center"/>
    </xf>
    <xf numFmtId="176"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5"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174" fontId="67" fillId="4" borderId="29">
      <alignment vertical="center"/>
    </xf>
    <xf numFmtId="176"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6" fontId="67" fillId="4" borderId="29">
      <alignment vertical="center"/>
    </xf>
    <xf numFmtId="176"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177"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6"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0" fontId="67" fillId="6" borderId="29">
      <alignment horizontal="right" vertical="center"/>
      <protection locked="0"/>
    </xf>
    <xf numFmtId="175" fontId="67" fillId="6" borderId="29">
      <alignment horizontal="right" vertical="center"/>
      <protection locked="0"/>
    </xf>
    <xf numFmtId="174" fontId="67" fillId="6" borderId="29">
      <alignment horizontal="right" vertical="center"/>
      <protection locked="0"/>
    </xf>
    <xf numFmtId="176"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8" fontId="67" fillId="0" borderId="0">
      <protection locked="0"/>
    </xf>
    <xf numFmtId="4" fontId="83" fillId="72" borderId="35" applyNumberFormat="0" applyProtection="0">
      <alignment vertical="center"/>
    </xf>
    <xf numFmtId="4" fontId="84" fillId="72" borderId="35" applyNumberFormat="0" applyProtection="0">
      <alignment vertical="center"/>
    </xf>
    <xf numFmtId="4" fontId="83" fillId="72" borderId="35" applyNumberFormat="0" applyProtection="0">
      <alignment horizontal="left" vertical="center" indent="1"/>
    </xf>
    <xf numFmtId="0" fontId="83" fillId="72" borderId="35" applyNumberFormat="0" applyProtection="0">
      <alignment horizontal="left" vertical="top" indent="1"/>
    </xf>
    <xf numFmtId="4" fontId="83" fillId="27" borderId="0" applyNumberFormat="0" applyProtection="0">
      <alignment horizontal="left" vertical="center" indent="1"/>
    </xf>
    <xf numFmtId="4" fontId="61" fillId="30" borderId="35" applyNumberFormat="0" applyProtection="0">
      <alignment horizontal="right" vertical="center"/>
    </xf>
    <xf numFmtId="4" fontId="61" fillId="29" borderId="35" applyNumberFormat="0" applyProtection="0">
      <alignment horizontal="right" vertical="center"/>
    </xf>
    <xf numFmtId="4" fontId="61" fillId="56" borderId="35" applyNumberFormat="0" applyProtection="0">
      <alignment horizontal="right" vertical="center"/>
    </xf>
    <xf numFmtId="4" fontId="61" fillId="42" borderId="35" applyNumberFormat="0" applyProtection="0">
      <alignment horizontal="right" vertical="center"/>
    </xf>
    <xf numFmtId="4" fontId="61" fillId="46" borderId="35" applyNumberFormat="0" applyProtection="0">
      <alignment horizontal="right" vertical="center"/>
    </xf>
    <xf numFmtId="4" fontId="61" fillId="65" borderId="35" applyNumberFormat="0" applyProtection="0">
      <alignment horizontal="right" vertical="center"/>
    </xf>
    <xf numFmtId="4" fontId="61" fillId="39" borderId="35" applyNumberFormat="0" applyProtection="0">
      <alignment horizontal="right" vertical="center"/>
    </xf>
    <xf numFmtId="4" fontId="61" fillId="73" borderId="35" applyNumberFormat="0" applyProtection="0">
      <alignment horizontal="right" vertical="center"/>
    </xf>
    <xf numFmtId="4" fontId="61" fillId="40" borderId="35" applyNumberFormat="0" applyProtection="0">
      <alignment horizontal="right" vertical="center"/>
    </xf>
    <xf numFmtId="4" fontId="83" fillId="74" borderId="36" applyNumberFormat="0" applyProtection="0">
      <alignment horizontal="left" vertical="center" indent="1"/>
    </xf>
    <xf numFmtId="4" fontId="83" fillId="74" borderId="36" applyNumberFormat="0" applyProtection="0">
      <alignment horizontal="left" vertical="center" indent="1"/>
    </xf>
    <xf numFmtId="4" fontId="61" fillId="75" borderId="0" applyNumberFormat="0" applyProtection="0">
      <alignment horizontal="left" vertical="center" indent="1"/>
    </xf>
    <xf numFmtId="4" fontId="85" fillId="38" borderId="0" applyNumberFormat="0" applyProtection="0">
      <alignment horizontal="left" vertical="center" indent="1"/>
    </xf>
    <xf numFmtId="4" fontId="61" fillId="27" borderId="35" applyNumberFormat="0" applyProtection="0">
      <alignment horizontal="right" vertical="center"/>
    </xf>
    <xf numFmtId="4" fontId="61" fillId="75" borderId="0" applyNumberFormat="0" applyProtection="0">
      <alignment horizontal="left" vertical="center" indent="1"/>
    </xf>
    <xf numFmtId="4" fontId="61" fillId="75" borderId="0" applyNumberFormat="0" applyProtection="0">
      <alignment horizontal="left" vertical="center" indent="1"/>
    </xf>
    <xf numFmtId="4" fontId="61" fillId="75" borderId="0" applyNumberFormat="0" applyProtection="0">
      <alignment horizontal="left" vertical="center" indent="1"/>
    </xf>
    <xf numFmtId="4" fontId="61" fillId="27" borderId="0" applyNumberFormat="0" applyProtection="0">
      <alignment horizontal="left" vertical="center" indent="1"/>
    </xf>
    <xf numFmtId="4" fontId="61" fillId="27" borderId="0" applyNumberFormat="0" applyProtection="0">
      <alignment horizontal="left" vertical="center" indent="1"/>
    </xf>
    <xf numFmtId="4" fontId="61" fillId="27" borderId="0" applyNumberFormat="0" applyProtection="0">
      <alignment horizontal="left" vertical="center" indent="1"/>
    </xf>
    <xf numFmtId="0" fontId="1" fillId="38" borderId="35" applyNumberFormat="0" applyProtection="0">
      <alignment horizontal="left" vertical="center" indent="1"/>
    </xf>
    <xf numFmtId="0" fontId="1" fillId="38" borderId="35" applyNumberFormat="0" applyProtection="0">
      <alignment horizontal="left" vertical="center" indent="1"/>
    </xf>
    <xf numFmtId="0" fontId="1" fillId="38" borderId="35" applyNumberFormat="0" applyProtection="0">
      <alignment horizontal="left" vertical="center" indent="1"/>
    </xf>
    <xf numFmtId="0" fontId="1" fillId="38" borderId="35" applyNumberFormat="0" applyProtection="0">
      <alignment horizontal="left" vertical="top" indent="1"/>
    </xf>
    <xf numFmtId="0" fontId="1" fillId="38" borderId="35" applyNumberFormat="0" applyProtection="0">
      <alignment horizontal="left" vertical="top" indent="1"/>
    </xf>
    <xf numFmtId="0" fontId="1" fillId="38" borderId="35" applyNumberFormat="0" applyProtection="0">
      <alignment horizontal="left" vertical="top" indent="1"/>
    </xf>
    <xf numFmtId="0" fontId="1" fillId="27" borderId="35" applyNumberFormat="0" applyProtection="0">
      <alignment horizontal="left" vertical="center" indent="1"/>
    </xf>
    <xf numFmtId="0" fontId="1" fillId="27" borderId="35" applyNumberFormat="0" applyProtection="0">
      <alignment horizontal="left" vertical="center" indent="1"/>
    </xf>
    <xf numFmtId="0" fontId="1" fillId="27" borderId="35" applyNumberFormat="0" applyProtection="0">
      <alignment horizontal="left" vertical="center" indent="1"/>
    </xf>
    <xf numFmtId="0" fontId="1" fillId="27" borderId="35" applyNumberFormat="0" applyProtection="0">
      <alignment horizontal="left" vertical="top" indent="1"/>
    </xf>
    <xf numFmtId="0" fontId="1" fillId="27" borderId="35" applyNumberFormat="0" applyProtection="0">
      <alignment horizontal="left" vertical="top" indent="1"/>
    </xf>
    <xf numFmtId="0" fontId="1" fillId="27" borderId="35" applyNumberFormat="0" applyProtection="0">
      <alignment horizontal="left" vertical="top" indent="1"/>
    </xf>
    <xf numFmtId="0" fontId="1" fillId="35" borderId="35" applyNumberFormat="0" applyProtection="0">
      <alignment horizontal="left" vertical="center" indent="1"/>
    </xf>
    <xf numFmtId="0" fontId="1" fillId="35" borderId="35" applyNumberFormat="0" applyProtection="0">
      <alignment horizontal="left" vertical="center" indent="1"/>
    </xf>
    <xf numFmtId="0" fontId="1" fillId="35" borderId="35" applyNumberFormat="0" applyProtection="0">
      <alignment horizontal="left" vertical="center" indent="1"/>
    </xf>
    <xf numFmtId="0" fontId="1" fillId="35" borderId="35" applyNumberFormat="0" applyProtection="0">
      <alignment horizontal="left" vertical="top" indent="1"/>
    </xf>
    <xf numFmtId="0" fontId="1" fillId="35" borderId="35" applyNumberFormat="0" applyProtection="0">
      <alignment horizontal="left" vertical="top" indent="1"/>
    </xf>
    <xf numFmtId="0" fontId="1" fillId="35" borderId="35" applyNumberFormat="0" applyProtection="0">
      <alignment horizontal="left" vertical="top" indent="1"/>
    </xf>
    <xf numFmtId="0" fontId="1" fillId="75" borderId="35" applyNumberFormat="0" applyProtection="0">
      <alignment horizontal="left" vertical="center" indent="1"/>
    </xf>
    <xf numFmtId="0" fontId="1" fillId="75" borderId="35" applyNumberFormat="0" applyProtection="0">
      <alignment horizontal="left" vertical="center" indent="1"/>
    </xf>
    <xf numFmtId="0" fontId="1" fillId="75" borderId="35" applyNumberFormat="0" applyProtection="0">
      <alignment horizontal="left" vertical="center" indent="1"/>
    </xf>
    <xf numFmtId="0" fontId="1" fillId="75" borderId="35" applyNumberFormat="0" applyProtection="0">
      <alignment horizontal="left" vertical="top" indent="1"/>
    </xf>
    <xf numFmtId="0" fontId="1" fillId="75" borderId="35" applyNumberFormat="0" applyProtection="0">
      <alignment horizontal="left" vertical="top" indent="1"/>
    </xf>
    <xf numFmtId="0" fontId="1" fillId="75" borderId="35" applyNumberFormat="0" applyProtection="0">
      <alignment horizontal="left" vertical="top" indent="1"/>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86" fillId="38" borderId="37" applyBorder="0"/>
    <xf numFmtId="4" fontId="61" fillId="31" borderId="35" applyNumberFormat="0" applyProtection="0">
      <alignment vertical="center"/>
    </xf>
    <xf numFmtId="4" fontId="87" fillId="31" borderId="35" applyNumberFormat="0" applyProtection="0">
      <alignment vertical="center"/>
    </xf>
    <xf numFmtId="4" fontId="61" fillId="31" borderId="35" applyNumberFormat="0" applyProtection="0">
      <alignment horizontal="left" vertical="center" indent="1"/>
    </xf>
    <xf numFmtId="0" fontId="61" fillId="31" borderId="35" applyNumberFormat="0" applyProtection="0">
      <alignment horizontal="left" vertical="top" indent="1"/>
    </xf>
    <xf numFmtId="4" fontId="61" fillId="75" borderId="35" applyNumberFormat="0" applyProtection="0">
      <alignment horizontal="right" vertical="center"/>
    </xf>
    <xf numFmtId="4" fontId="87" fillId="75" borderId="35" applyNumberFormat="0" applyProtection="0">
      <alignment horizontal="right" vertical="center"/>
    </xf>
    <xf numFmtId="4" fontId="61" fillId="27" borderId="35" applyNumberFormat="0" applyProtection="0">
      <alignment horizontal="left" vertical="center" indent="1"/>
    </xf>
    <xf numFmtId="0" fontId="61" fillId="27" borderId="35" applyNumberFormat="0" applyProtection="0">
      <alignment horizontal="left" vertical="top" indent="1"/>
    </xf>
    <xf numFmtId="4" fontId="88" fillId="76" borderId="0" applyNumberFormat="0" applyProtection="0">
      <alignment horizontal="left" vertical="center" indent="1"/>
    </xf>
    <xf numFmtId="0" fontId="89" fillId="77" borderId="29"/>
    <xf numFmtId="0" fontId="89" fillId="77" borderId="29"/>
    <xf numFmtId="0" fontId="89" fillId="77" borderId="29"/>
    <xf numFmtId="0" fontId="89" fillId="77" borderId="29"/>
    <xf numFmtId="0" fontId="89" fillId="77" borderId="29"/>
    <xf numFmtId="0" fontId="89" fillId="77" borderId="29"/>
    <xf numFmtId="0" fontId="89" fillId="77" borderId="29"/>
    <xf numFmtId="0" fontId="89" fillId="77" borderId="29"/>
    <xf numFmtId="4" fontId="90" fillId="75" borderId="35" applyNumberFormat="0" applyProtection="0">
      <alignment horizontal="right" vertical="center"/>
    </xf>
    <xf numFmtId="0" fontId="91" fillId="0" borderId="0" applyNumberFormat="0" applyFill="0" applyBorder="0" applyAlignment="0" applyProtection="0"/>
    <xf numFmtId="0" fontId="1" fillId="78" borderId="0"/>
    <xf numFmtId="0" fontId="1" fillId="0" borderId="0" applyFont="0" applyFill="0" applyBorder="0" applyAlignment="0" applyProtection="0"/>
    <xf numFmtId="0" fontId="1" fillId="0" borderId="0" applyFont="0" applyFill="0" applyBorder="0" applyAlignment="0" applyProtection="0"/>
    <xf numFmtId="0" fontId="92" fillId="0" borderId="38" applyNumberFormat="0" applyAlignment="0" applyProtection="0"/>
    <xf numFmtId="0" fontId="9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0" fontId="28" fillId="0" borderId="39" applyNumberFormat="0" applyFill="0" applyAlignment="0" applyProtection="0"/>
    <xf numFmtId="0" fontId="28" fillId="0" borderId="23" applyNumberFormat="0" applyFill="0" applyAlignment="0" applyProtection="0"/>
    <xf numFmtId="181" fontId="1" fillId="0" borderId="0" applyFont="0" applyFill="0" applyBorder="0" applyAlignment="0" applyProtection="0"/>
    <xf numFmtId="170" fontId="1" fillId="0" borderId="0" applyFont="0" applyFill="0" applyBorder="0" applyAlignment="0" applyProtection="0"/>
    <xf numFmtId="0" fontId="29" fillId="0" borderId="0" applyNumberFormat="0" applyFill="0" applyBorder="0" applyAlignment="0" applyProtection="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89" fillId="45" borderId="49" applyNumberFormat="0" applyProtection="0">
      <alignment horizontal="left" vertical="center" indent="1"/>
    </xf>
    <xf numFmtId="4" fontId="89" fillId="0" borderId="49" applyNumberFormat="0" applyProtection="0">
      <alignment horizontal="right" vertical="center"/>
    </xf>
    <xf numFmtId="9" fontId="6" fillId="0" borderId="0" applyFont="0" applyFill="0" applyBorder="0" applyAlignment="0" applyProtection="0"/>
    <xf numFmtId="0" fontId="6" fillId="0" borderId="0"/>
    <xf numFmtId="0" fontId="55" fillId="100" borderId="0" applyNumberFormat="0" applyBorder="0" applyAlignment="0" applyProtection="0"/>
    <xf numFmtId="0" fontId="107" fillId="99" borderId="0" applyNumberFormat="0" applyBorder="0" applyAlignment="0" applyProtection="0"/>
    <xf numFmtId="0" fontId="107" fillId="99" borderId="0" applyNumberFormat="0" applyBorder="0" applyAlignment="0" applyProtection="0"/>
    <xf numFmtId="0" fontId="107" fillId="99" borderId="0" applyNumberFormat="0" applyBorder="0" applyAlignment="0" applyProtection="0"/>
    <xf numFmtId="0" fontId="107" fillId="99" borderId="0" applyNumberFormat="0" applyBorder="0" applyAlignment="0" applyProtection="0"/>
    <xf numFmtId="0" fontId="107" fillId="99" borderId="0" applyNumberFormat="0" applyBorder="0" applyAlignment="0" applyProtection="0"/>
    <xf numFmtId="0" fontId="65" fillId="66" borderId="67" applyNumberFormat="0" applyAlignment="0" applyProtection="0"/>
    <xf numFmtId="0" fontId="65" fillId="66" borderId="67" applyNumberFormat="0" applyAlignment="0" applyProtection="0"/>
    <xf numFmtId="0" fontId="65" fillId="66" borderId="67" applyNumberFormat="0" applyAlignment="0" applyProtection="0"/>
    <xf numFmtId="0" fontId="65" fillId="66" borderId="67" applyNumberFormat="0" applyAlignment="0" applyProtection="0"/>
    <xf numFmtId="0" fontId="65" fillId="66" borderId="67" applyNumberFormat="0" applyAlignment="0" applyProtection="0"/>
    <xf numFmtId="0" fontId="65" fillId="66" borderId="67" applyNumberFormat="0" applyAlignment="0" applyProtection="0"/>
    <xf numFmtId="0" fontId="65" fillId="66" borderId="67" applyNumberFormat="0" applyAlignment="0" applyProtection="0"/>
    <xf numFmtId="0" fontId="65" fillId="66" borderId="67" applyNumberFormat="0" applyAlignment="0" applyProtection="0"/>
    <xf numFmtId="0" fontId="65" fillId="66" borderId="67" applyNumberFormat="0" applyAlignment="0" applyProtection="0"/>
    <xf numFmtId="0" fontId="17" fillId="41" borderId="67" applyNumberFormat="0" applyAlignment="0" applyProtection="0"/>
    <xf numFmtId="0" fontId="17" fillId="41" borderId="67" applyNumberFormat="0" applyAlignment="0" applyProtection="0"/>
    <xf numFmtId="0" fontId="65" fillId="66" borderId="67" applyNumberFormat="0" applyAlignment="0" applyProtection="0"/>
    <xf numFmtId="0" fontId="17" fillId="41" borderId="67" applyNumberFormat="0" applyAlignment="0" applyProtection="0"/>
    <xf numFmtId="0" fontId="17" fillId="41" borderId="67"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5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08" fillId="0" borderId="0" applyNumberFormat="0" applyFill="0" applyBorder="0" applyAlignment="0" applyProtection="0">
      <alignment vertical="top"/>
      <protection locked="0"/>
    </xf>
    <xf numFmtId="0" fontId="77" fillId="63" borderId="67" applyNumberFormat="0" applyAlignment="0" applyProtection="0"/>
    <xf numFmtId="0" fontId="77" fillId="63" borderId="67" applyNumberFormat="0" applyAlignment="0" applyProtection="0"/>
    <xf numFmtId="0" fontId="77" fillId="63" borderId="67" applyNumberFormat="0" applyAlignment="0" applyProtection="0"/>
    <xf numFmtId="0" fontId="77" fillId="63" borderId="67" applyNumberFormat="0" applyAlignment="0" applyProtection="0"/>
    <xf numFmtId="0" fontId="77" fillId="63" borderId="67" applyNumberFormat="0" applyAlignment="0" applyProtection="0"/>
    <xf numFmtId="0" fontId="77" fillId="63" borderId="67" applyNumberFormat="0" applyAlignment="0" applyProtection="0"/>
    <xf numFmtId="0" fontId="77" fillId="63" borderId="67" applyNumberFormat="0" applyAlignment="0" applyProtection="0"/>
    <xf numFmtId="0" fontId="77" fillId="63" borderId="67" applyNumberFormat="0" applyAlignment="0" applyProtection="0"/>
    <xf numFmtId="0" fontId="77" fillId="63" borderId="67" applyNumberFormat="0" applyAlignment="0" applyProtection="0"/>
    <xf numFmtId="0" fontId="24" fillId="37" borderId="67" applyNumberFormat="0" applyAlignment="0" applyProtection="0"/>
    <xf numFmtId="0" fontId="24" fillId="37" borderId="67" applyNumberFormat="0" applyAlignment="0" applyProtection="0"/>
    <xf numFmtId="0" fontId="77" fillId="63" borderId="67" applyNumberFormat="0" applyAlignment="0" applyProtection="0"/>
    <xf numFmtId="0" fontId="24" fillId="37" borderId="67" applyNumberFormat="0" applyAlignment="0" applyProtection="0"/>
    <xf numFmtId="0" fontId="24" fillId="37" borderId="6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0" borderId="0" applyFont="0" applyFill="0" applyBorder="0" applyAlignment="0" applyProtection="0"/>
    <xf numFmtId="0"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62" borderId="68" applyNumberFormat="0" applyFont="0" applyAlignment="0" applyProtection="0"/>
    <xf numFmtId="0" fontId="1" fillId="31" borderId="68" applyNumberFormat="0" applyFont="0" applyAlignment="0" applyProtection="0"/>
    <xf numFmtId="0" fontId="1" fillId="31" borderId="68" applyNumberFormat="0" applyFont="0" applyAlignment="0" applyProtection="0"/>
    <xf numFmtId="0" fontId="1" fillId="31" borderId="68" applyNumberFormat="0" applyFont="0" applyAlignment="0" applyProtection="0"/>
    <xf numFmtId="0" fontId="1" fillId="31" borderId="68" applyNumberFormat="0" applyFont="0" applyAlignment="0" applyProtection="0"/>
    <xf numFmtId="0" fontId="1" fillId="62" borderId="68" applyNumberFormat="0" applyFont="0" applyAlignment="0" applyProtection="0"/>
    <xf numFmtId="0" fontId="14" fillId="31" borderId="68" applyNumberFormat="0" applyFont="0" applyAlignment="0" applyProtection="0"/>
    <xf numFmtId="0" fontId="1" fillId="31" borderId="68" applyNumberFormat="0" applyFont="0" applyAlignment="0" applyProtection="0"/>
    <xf numFmtId="0" fontId="1" fillId="31" borderId="68" applyNumberFormat="0" applyFont="0" applyAlignment="0" applyProtection="0"/>
    <xf numFmtId="0" fontId="14" fillId="31" borderId="68" applyNumberFormat="0" applyFont="0" applyAlignment="0" applyProtection="0"/>
    <xf numFmtId="0" fontId="55" fillId="26" borderId="31" applyNumberFormat="0" applyFont="0" applyAlignment="0" applyProtection="0"/>
    <xf numFmtId="0" fontId="27" fillId="66" borderId="69" applyNumberFormat="0" applyAlignment="0" applyProtection="0"/>
    <xf numFmtId="0" fontId="27" fillId="41" borderId="69" applyNumberFormat="0" applyAlignment="0" applyProtection="0"/>
    <xf numFmtId="0" fontId="27" fillId="41" borderId="69" applyNumberFormat="0" applyAlignment="0" applyProtection="0"/>
    <xf numFmtId="0" fontId="27" fillId="66" borderId="69" applyNumberFormat="0" applyAlignment="0" applyProtection="0"/>
    <xf numFmtId="0" fontId="27" fillId="41" borderId="69" applyNumberFormat="0" applyAlignment="0" applyProtection="0"/>
    <xf numFmtId="0" fontId="27" fillId="41" borderId="69" applyNumberFormat="0" applyAlignment="0" applyProtection="0"/>
    <xf numFmtId="0" fontId="109" fillId="25" borderId="65"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 fontId="83" fillId="72" borderId="70" applyNumberFormat="0" applyProtection="0">
      <alignment vertical="center"/>
    </xf>
    <xf numFmtId="4" fontId="83" fillId="72" borderId="70" applyNumberFormat="0" applyProtection="0">
      <alignment vertical="center"/>
    </xf>
    <xf numFmtId="4" fontId="84" fillId="72" borderId="70" applyNumberFormat="0" applyProtection="0">
      <alignment vertical="center"/>
    </xf>
    <xf numFmtId="4" fontId="84" fillId="72" borderId="70" applyNumberFormat="0" applyProtection="0">
      <alignment vertical="center"/>
    </xf>
    <xf numFmtId="4" fontId="83" fillId="72" borderId="70" applyNumberFormat="0" applyProtection="0">
      <alignment horizontal="left" vertical="center" indent="1"/>
    </xf>
    <xf numFmtId="4" fontId="83" fillId="72" borderId="70" applyNumberFormat="0" applyProtection="0">
      <alignment horizontal="left" vertical="center" indent="1"/>
    </xf>
    <xf numFmtId="0" fontId="83" fillId="72" borderId="70" applyNumberFormat="0" applyProtection="0">
      <alignment horizontal="left" vertical="top" indent="1"/>
    </xf>
    <xf numFmtId="0" fontId="83" fillId="72" borderId="70" applyNumberFormat="0" applyProtection="0">
      <alignment horizontal="left" vertical="top" indent="1"/>
    </xf>
    <xf numFmtId="4" fontId="61" fillId="30" borderId="70" applyNumberFormat="0" applyProtection="0">
      <alignment horizontal="right" vertical="center"/>
    </xf>
    <xf numFmtId="4" fontId="61" fillId="30" borderId="70" applyNumberFormat="0" applyProtection="0">
      <alignment horizontal="right" vertical="center"/>
    </xf>
    <xf numFmtId="4" fontId="61" fillId="29" borderId="70" applyNumberFormat="0" applyProtection="0">
      <alignment horizontal="right" vertical="center"/>
    </xf>
    <xf numFmtId="4" fontId="61" fillId="29" borderId="70" applyNumberFormat="0" applyProtection="0">
      <alignment horizontal="right" vertical="center"/>
    </xf>
    <xf numFmtId="4" fontId="61" fillId="56" borderId="70" applyNumberFormat="0" applyProtection="0">
      <alignment horizontal="right" vertical="center"/>
    </xf>
    <xf numFmtId="4" fontId="61" fillId="56" borderId="70" applyNumberFormat="0" applyProtection="0">
      <alignment horizontal="right" vertical="center"/>
    </xf>
    <xf numFmtId="4" fontId="61" fillId="42" borderId="70" applyNumberFormat="0" applyProtection="0">
      <alignment horizontal="right" vertical="center"/>
    </xf>
    <xf numFmtId="4" fontId="61" fillId="42" borderId="70" applyNumberFormat="0" applyProtection="0">
      <alignment horizontal="right" vertical="center"/>
    </xf>
    <xf numFmtId="4" fontId="61" fillId="46" borderId="70" applyNumberFormat="0" applyProtection="0">
      <alignment horizontal="right" vertical="center"/>
    </xf>
    <xf numFmtId="4" fontId="61" fillId="46" borderId="70" applyNumberFormat="0" applyProtection="0">
      <alignment horizontal="right" vertical="center"/>
    </xf>
    <xf numFmtId="4" fontId="61" fillId="65" borderId="70" applyNumberFormat="0" applyProtection="0">
      <alignment horizontal="right" vertical="center"/>
    </xf>
    <xf numFmtId="4" fontId="61" fillId="65" borderId="70" applyNumberFormat="0" applyProtection="0">
      <alignment horizontal="right" vertical="center"/>
    </xf>
    <xf numFmtId="4" fontId="61" fillId="39" borderId="70" applyNumberFormat="0" applyProtection="0">
      <alignment horizontal="right" vertical="center"/>
    </xf>
    <xf numFmtId="4" fontId="61" fillId="39" borderId="70" applyNumberFormat="0" applyProtection="0">
      <alignment horizontal="right" vertical="center"/>
    </xf>
    <xf numFmtId="4" fontId="61" fillId="73" borderId="70" applyNumberFormat="0" applyProtection="0">
      <alignment horizontal="right" vertical="center"/>
    </xf>
    <xf numFmtId="4" fontId="61" fillId="73" borderId="70" applyNumberFormat="0" applyProtection="0">
      <alignment horizontal="right" vertical="center"/>
    </xf>
    <xf numFmtId="4" fontId="61" fillId="40" borderId="70" applyNumberFormat="0" applyProtection="0">
      <alignment horizontal="right" vertical="center"/>
    </xf>
    <xf numFmtId="4" fontId="61" fillId="40" borderId="70" applyNumberFormat="0" applyProtection="0">
      <alignment horizontal="right" vertical="center"/>
    </xf>
    <xf numFmtId="4" fontId="83" fillId="74" borderId="36" applyNumberFormat="0" applyProtection="0">
      <alignment horizontal="left" vertical="center" indent="1"/>
    </xf>
    <xf numFmtId="4" fontId="61" fillId="27" borderId="70" applyNumberFormat="0" applyProtection="0">
      <alignment horizontal="right" vertical="center"/>
    </xf>
    <xf numFmtId="4" fontId="61" fillId="27" borderId="70" applyNumberFormat="0" applyProtection="0">
      <alignment horizontal="right" vertical="center"/>
    </xf>
    <xf numFmtId="0" fontId="1" fillId="38" borderId="70" applyNumberFormat="0" applyProtection="0">
      <alignment horizontal="left" vertical="center" indent="1"/>
    </xf>
    <xf numFmtId="0" fontId="1" fillId="38" borderId="70" applyNumberFormat="0" applyProtection="0">
      <alignment horizontal="left" vertical="center" indent="1"/>
    </xf>
    <xf numFmtId="0" fontId="1" fillId="38" borderId="70" applyNumberFormat="0" applyProtection="0">
      <alignment horizontal="left" vertical="center" indent="1"/>
    </xf>
    <xf numFmtId="0" fontId="1" fillId="38" borderId="70" applyNumberFormat="0" applyProtection="0">
      <alignment horizontal="left" vertical="center" indent="1"/>
    </xf>
    <xf numFmtId="0" fontId="1" fillId="38" borderId="70" applyNumberFormat="0" applyProtection="0">
      <alignment horizontal="left" vertical="top" indent="1"/>
    </xf>
    <xf numFmtId="0" fontId="1" fillId="38" borderId="70" applyNumberFormat="0" applyProtection="0">
      <alignment horizontal="left" vertical="top" indent="1"/>
    </xf>
    <xf numFmtId="0" fontId="1" fillId="38" borderId="70" applyNumberFormat="0" applyProtection="0">
      <alignment horizontal="left" vertical="top" indent="1"/>
    </xf>
    <xf numFmtId="0" fontId="1" fillId="38" borderId="70" applyNumberFormat="0" applyProtection="0">
      <alignment horizontal="left" vertical="top" indent="1"/>
    </xf>
    <xf numFmtId="0" fontId="1" fillId="27" borderId="70" applyNumberFormat="0" applyProtection="0">
      <alignment horizontal="left" vertical="center" indent="1"/>
    </xf>
    <xf numFmtId="0" fontId="1" fillId="27" borderId="70" applyNumberFormat="0" applyProtection="0">
      <alignment horizontal="left" vertical="center" indent="1"/>
    </xf>
    <xf numFmtId="0" fontId="1" fillId="27" borderId="70" applyNumberFormat="0" applyProtection="0">
      <alignment horizontal="left" vertical="center" indent="1"/>
    </xf>
    <xf numFmtId="0" fontId="1" fillId="27" borderId="70" applyNumberFormat="0" applyProtection="0">
      <alignment horizontal="left" vertical="center" indent="1"/>
    </xf>
    <xf numFmtId="0" fontId="1" fillId="27" borderId="70" applyNumberFormat="0" applyProtection="0">
      <alignment horizontal="left" vertical="top" indent="1"/>
    </xf>
    <xf numFmtId="0" fontId="1" fillId="27" borderId="70" applyNumberFormat="0" applyProtection="0">
      <alignment horizontal="left" vertical="top" indent="1"/>
    </xf>
    <xf numFmtId="0" fontId="1" fillId="27" borderId="70" applyNumberFormat="0" applyProtection="0">
      <alignment horizontal="left" vertical="top" indent="1"/>
    </xf>
    <xf numFmtId="0" fontId="1" fillId="27" borderId="70" applyNumberFormat="0" applyProtection="0">
      <alignment horizontal="left" vertical="top" indent="1"/>
    </xf>
    <xf numFmtId="0" fontId="1" fillId="35" borderId="70" applyNumberFormat="0" applyProtection="0">
      <alignment horizontal="left" vertical="center" indent="1"/>
    </xf>
    <xf numFmtId="0" fontId="1" fillId="35" borderId="70" applyNumberFormat="0" applyProtection="0">
      <alignment horizontal="left" vertical="center" indent="1"/>
    </xf>
    <xf numFmtId="0" fontId="1" fillId="35" borderId="70" applyNumberFormat="0" applyProtection="0">
      <alignment horizontal="left" vertical="center" indent="1"/>
    </xf>
    <xf numFmtId="0" fontId="1" fillId="35" borderId="70" applyNumberFormat="0" applyProtection="0">
      <alignment horizontal="left" vertical="center" indent="1"/>
    </xf>
    <xf numFmtId="0" fontId="1" fillId="35" borderId="70" applyNumberFormat="0" applyProtection="0">
      <alignment horizontal="left" vertical="top" indent="1"/>
    </xf>
    <xf numFmtId="0" fontId="1" fillId="35" borderId="70" applyNumberFormat="0" applyProtection="0">
      <alignment horizontal="left" vertical="top" indent="1"/>
    </xf>
    <xf numFmtId="0" fontId="1" fillId="35" borderId="70" applyNumberFormat="0" applyProtection="0">
      <alignment horizontal="left" vertical="top" indent="1"/>
    </xf>
    <xf numFmtId="0" fontId="1" fillId="35" borderId="70" applyNumberFormat="0" applyProtection="0">
      <alignment horizontal="left" vertical="top" indent="1"/>
    </xf>
    <xf numFmtId="0" fontId="1" fillId="75" borderId="70" applyNumberFormat="0" applyProtection="0">
      <alignment horizontal="left" vertical="center" indent="1"/>
    </xf>
    <xf numFmtId="0" fontId="1" fillId="75" borderId="70" applyNumberFormat="0" applyProtection="0">
      <alignment horizontal="left" vertical="center" indent="1"/>
    </xf>
    <xf numFmtId="0" fontId="1" fillId="75" borderId="70" applyNumberFormat="0" applyProtection="0">
      <alignment horizontal="left" vertical="center" indent="1"/>
    </xf>
    <xf numFmtId="0" fontId="1" fillId="75" borderId="70" applyNumberFormat="0" applyProtection="0">
      <alignment horizontal="left" vertical="center" indent="1"/>
    </xf>
    <xf numFmtId="0" fontId="1" fillId="75" borderId="70" applyNumberFormat="0" applyProtection="0">
      <alignment horizontal="left" vertical="top" indent="1"/>
    </xf>
    <xf numFmtId="0" fontId="1" fillId="75" borderId="70" applyNumberFormat="0" applyProtection="0">
      <alignment horizontal="left" vertical="top" indent="1"/>
    </xf>
    <xf numFmtId="0" fontId="1" fillId="75" borderId="70" applyNumberFormat="0" applyProtection="0">
      <alignment horizontal="left" vertical="top" indent="1"/>
    </xf>
    <xf numFmtId="0" fontId="1" fillId="75" borderId="70" applyNumberFormat="0" applyProtection="0">
      <alignment horizontal="left" vertical="top" indent="1"/>
    </xf>
    <xf numFmtId="0" fontId="86" fillId="38" borderId="71" applyBorder="0"/>
    <xf numFmtId="0" fontId="86" fillId="38" borderId="71" applyBorder="0"/>
    <xf numFmtId="4" fontId="61" fillId="31" borderId="70" applyNumberFormat="0" applyProtection="0">
      <alignment vertical="center"/>
    </xf>
    <xf numFmtId="4" fontId="61" fillId="31" borderId="70" applyNumberFormat="0" applyProtection="0">
      <alignment vertical="center"/>
    </xf>
    <xf numFmtId="4" fontId="87" fillId="31" borderId="70" applyNumberFormat="0" applyProtection="0">
      <alignment vertical="center"/>
    </xf>
    <xf numFmtId="4" fontId="87" fillId="31" borderId="70" applyNumberFormat="0" applyProtection="0">
      <alignment vertical="center"/>
    </xf>
    <xf numFmtId="4" fontId="61" fillId="31" borderId="70" applyNumberFormat="0" applyProtection="0">
      <alignment horizontal="left" vertical="center" indent="1"/>
    </xf>
    <xf numFmtId="4" fontId="61" fillId="31" borderId="70" applyNumberFormat="0" applyProtection="0">
      <alignment horizontal="left" vertical="center" indent="1"/>
    </xf>
    <xf numFmtId="0" fontId="61" fillId="31" borderId="70" applyNumberFormat="0" applyProtection="0">
      <alignment horizontal="left" vertical="top" indent="1"/>
    </xf>
    <xf numFmtId="0" fontId="61" fillId="31" borderId="70" applyNumberFormat="0" applyProtection="0">
      <alignment horizontal="left" vertical="top" indent="1"/>
    </xf>
    <xf numFmtId="4" fontId="61" fillId="75" borderId="70" applyNumberFormat="0" applyProtection="0">
      <alignment horizontal="right" vertical="center"/>
    </xf>
    <xf numFmtId="4" fontId="61" fillId="75" borderId="70" applyNumberFormat="0" applyProtection="0">
      <alignment horizontal="right" vertical="center"/>
    </xf>
    <xf numFmtId="4" fontId="87" fillId="75" borderId="70" applyNumberFormat="0" applyProtection="0">
      <alignment horizontal="right" vertical="center"/>
    </xf>
    <xf numFmtId="4" fontId="87" fillId="75" borderId="70" applyNumberFormat="0" applyProtection="0">
      <alignment horizontal="right" vertical="center"/>
    </xf>
    <xf numFmtId="4" fontId="61" fillId="27" borderId="70" applyNumberFormat="0" applyProtection="0">
      <alignment horizontal="left" vertical="center" indent="1"/>
    </xf>
    <xf numFmtId="4" fontId="61" fillId="27" borderId="70" applyNumberFormat="0" applyProtection="0">
      <alignment horizontal="left" vertical="center" indent="1"/>
    </xf>
    <xf numFmtId="0" fontId="61" fillId="27" borderId="70" applyNumberFormat="0" applyProtection="0">
      <alignment horizontal="left" vertical="top" indent="1"/>
    </xf>
    <xf numFmtId="0" fontId="61" fillId="27" borderId="70" applyNumberFormat="0" applyProtection="0">
      <alignment horizontal="left" vertical="top" indent="1"/>
    </xf>
    <xf numFmtId="4" fontId="90" fillId="75" borderId="70" applyNumberFormat="0" applyProtection="0">
      <alignment horizontal="right" vertical="center"/>
    </xf>
    <xf numFmtId="4" fontId="90" fillId="75" borderId="70" applyNumberFormat="0" applyProtection="0">
      <alignment horizontal="right" vertical="center"/>
    </xf>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0" fontId="28" fillId="0" borderId="72" applyNumberFormat="0" applyFill="0" applyAlignment="0" applyProtection="0"/>
    <xf numFmtId="0" fontId="28" fillId="0" borderId="73" applyNumberFormat="0" applyFill="0" applyAlignment="0" applyProtection="0"/>
    <xf numFmtId="0" fontId="28" fillId="0" borderId="73" applyNumberFormat="0" applyFill="0" applyAlignment="0" applyProtection="0"/>
    <xf numFmtId="0" fontId="28" fillId="0" borderId="72" applyNumberFormat="0" applyFill="0" applyAlignment="0" applyProtection="0"/>
    <xf numFmtId="0" fontId="28" fillId="0" borderId="73" applyNumberFormat="0" applyFill="0" applyAlignment="0" applyProtection="0"/>
    <xf numFmtId="0" fontId="28" fillId="0" borderId="73" applyNumberFormat="0" applyFill="0" applyAlignment="0" applyProtection="0"/>
    <xf numFmtId="0" fontId="105" fillId="0" borderId="66" applyNumberFormat="0" applyFill="0" applyAlignment="0" applyProtection="0"/>
  </cellStyleXfs>
  <cellXfs count="277">
    <xf numFmtId="0" fontId="0" fillId="0" borderId="0" xfId="0"/>
    <xf numFmtId="0" fontId="3" fillId="0" borderId="5" xfId="0" applyFont="1" applyBorder="1" applyAlignment="1">
      <alignment vertical="center" wrapText="1"/>
    </xf>
    <xf numFmtId="0" fontId="4" fillId="0" borderId="5" xfId="0" applyFont="1" applyBorder="1" applyAlignment="1">
      <alignment vertical="center" wrapText="1"/>
    </xf>
    <xf numFmtId="0" fontId="3" fillId="0" borderId="1" xfId="0" applyFont="1" applyBorder="1" applyAlignment="1">
      <alignment vertical="center" wrapText="1"/>
    </xf>
    <xf numFmtId="9" fontId="3" fillId="0" borderId="4" xfId="0" applyNumberFormat="1" applyFont="1" applyBorder="1" applyAlignment="1">
      <alignment horizontal="center" vertical="center" wrapText="1"/>
    </xf>
    <xf numFmtId="0" fontId="3" fillId="0" borderId="9" xfId="0" applyFont="1" applyBorder="1" applyAlignment="1">
      <alignment vertical="center" wrapText="1"/>
    </xf>
    <xf numFmtId="0" fontId="49" fillId="0" borderId="0" xfId="0" applyFont="1"/>
    <xf numFmtId="0" fontId="50" fillId="0" borderId="0" xfId="0" applyFont="1"/>
    <xf numFmtId="0" fontId="51" fillId="0" borderId="0" xfId="0" applyFont="1"/>
    <xf numFmtId="165" fontId="51" fillId="0" borderId="0" xfId="0" quotePrefix="1" applyNumberFormat="1" applyFont="1"/>
    <xf numFmtId="3" fontId="49" fillId="0" borderId="0" xfId="0" applyNumberFormat="1" applyFont="1"/>
    <xf numFmtId="0" fontId="49" fillId="0" borderId="0" xfId="0" applyFont="1" applyAlignment="1">
      <alignment wrapText="1"/>
    </xf>
    <xf numFmtId="3" fontId="49" fillId="0" borderId="0" xfId="0" applyNumberFormat="1" applyFont="1" applyFill="1" applyBorder="1" applyAlignment="1">
      <alignment horizontal="center"/>
    </xf>
    <xf numFmtId="0" fontId="95" fillId="79" borderId="29" xfId="0" applyFont="1" applyFill="1" applyBorder="1" applyAlignment="1">
      <alignment horizontal="center" vertical="center" wrapText="1"/>
    </xf>
    <xf numFmtId="0" fontId="0" fillId="80" borderId="29" xfId="0" applyFont="1" applyFill="1" applyBorder="1" applyAlignment="1">
      <alignment vertical="top" wrapText="1"/>
    </xf>
    <xf numFmtId="0" fontId="56" fillId="80" borderId="29" xfId="0" applyFont="1" applyFill="1" applyBorder="1" applyAlignment="1">
      <alignment horizontal="center" vertical="center" wrapText="1"/>
    </xf>
    <xf numFmtId="0" fontId="96" fillId="0" borderId="29" xfId="0" applyFont="1" applyBorder="1" applyAlignment="1">
      <alignment horizontal="center" vertical="center" wrapText="1"/>
    </xf>
    <xf numFmtId="0" fontId="0" fillId="0" borderId="29" xfId="0" applyFont="1" applyBorder="1" applyAlignment="1">
      <alignment horizontal="center" vertical="center" wrapText="1"/>
    </xf>
    <xf numFmtId="22" fontId="0" fillId="0" borderId="29" xfId="0" applyNumberFormat="1" applyFont="1" applyBorder="1"/>
    <xf numFmtId="0" fontId="56" fillId="80" borderId="29" xfId="0" applyFont="1" applyFill="1" applyBorder="1" applyAlignment="1">
      <alignment vertical="top" wrapText="1"/>
    </xf>
    <xf numFmtId="0" fontId="56" fillId="80" borderId="29" xfId="0" applyFont="1" applyFill="1" applyBorder="1" applyAlignment="1">
      <alignment horizontal="left" vertical="top" wrapText="1"/>
    </xf>
    <xf numFmtId="0" fontId="0" fillId="80" borderId="29" xfId="0" applyFont="1" applyFill="1" applyBorder="1" applyAlignment="1">
      <alignment horizontal="left" vertical="top" wrapText="1"/>
    </xf>
    <xf numFmtId="0" fontId="0" fillId="80" borderId="29" xfId="0" applyFont="1" applyFill="1" applyBorder="1" applyAlignment="1">
      <alignment horizontal="center" vertical="center" wrapText="1"/>
    </xf>
    <xf numFmtId="0" fontId="0" fillId="0" borderId="29" xfId="0" applyFont="1" applyBorder="1" applyAlignment="1">
      <alignment horizontal="left" vertical="center" wrapText="1"/>
    </xf>
    <xf numFmtId="0" fontId="0" fillId="80" borderId="29" xfId="0" applyFont="1" applyFill="1" applyBorder="1" applyAlignment="1">
      <alignment horizontal="left" vertical="center" wrapText="1"/>
    </xf>
    <xf numFmtId="22" fontId="56" fillId="0" borderId="29" xfId="0" applyNumberFormat="1" applyFont="1" applyBorder="1"/>
    <xf numFmtId="0" fontId="57" fillId="80" borderId="29" xfId="0" applyFont="1" applyFill="1" applyBorder="1" applyAlignment="1">
      <alignment vertical="top" wrapText="1"/>
    </xf>
    <xf numFmtId="0" fontId="0" fillId="80" borderId="29" xfId="0" applyFont="1" applyFill="1" applyBorder="1" applyAlignment="1">
      <alignment horizontal="justify" vertical="top" wrapText="1"/>
    </xf>
    <xf numFmtId="0" fontId="54" fillId="80" borderId="29" xfId="0" applyFont="1" applyFill="1" applyBorder="1" applyAlignment="1">
      <alignment vertical="top" wrapText="1"/>
    </xf>
    <xf numFmtId="0" fontId="54" fillId="80" borderId="29" xfId="0" applyFont="1" applyFill="1" applyBorder="1" applyAlignment="1">
      <alignment horizontal="center" vertical="center" wrapText="1"/>
    </xf>
    <xf numFmtId="0" fontId="53" fillId="80" borderId="29" xfId="0" applyFont="1" applyFill="1" applyBorder="1" applyAlignment="1">
      <alignment vertical="top" wrapText="1"/>
    </xf>
    <xf numFmtId="0" fontId="49" fillId="81" borderId="10" xfId="0" applyFont="1" applyFill="1" applyBorder="1"/>
    <xf numFmtId="0" fontId="49" fillId="81" borderId="11" xfId="0" applyFont="1" applyFill="1" applyBorder="1"/>
    <xf numFmtId="0" fontId="49" fillId="81" borderId="12" xfId="0" applyFont="1" applyFill="1" applyBorder="1"/>
    <xf numFmtId="0" fontId="49" fillId="81" borderId="13" xfId="0" applyFont="1" applyFill="1" applyBorder="1"/>
    <xf numFmtId="0" fontId="52" fillId="81" borderId="0" xfId="0" applyFont="1" applyFill="1" applyBorder="1"/>
    <xf numFmtId="0" fontId="49" fillId="81" borderId="0" xfId="0" applyFont="1" applyFill="1" applyBorder="1"/>
    <xf numFmtId="0" fontId="49" fillId="81" borderId="6" xfId="0" applyFont="1" applyFill="1" applyBorder="1"/>
    <xf numFmtId="0" fontId="49" fillId="81" borderId="14" xfId="0" applyFont="1" applyFill="1" applyBorder="1"/>
    <xf numFmtId="0" fontId="49" fillId="81" borderId="8" xfId="0" applyFont="1" applyFill="1" applyBorder="1"/>
    <xf numFmtId="0" fontId="49" fillId="81" borderId="7" xfId="0" applyFont="1" applyFill="1" applyBorder="1"/>
    <xf numFmtId="166" fontId="49" fillId="81" borderId="0" xfId="0" applyNumberFormat="1" applyFont="1" applyFill="1" applyBorder="1" applyAlignment="1">
      <alignment horizontal="center"/>
    </xf>
    <xf numFmtId="0" fontId="49" fillId="81" borderId="0" xfId="0" applyFont="1" applyFill="1"/>
    <xf numFmtId="3" fontId="1" fillId="0" borderId="0" xfId="0" applyNumberFormat="1" applyFont="1" applyAlignment="1">
      <alignment horizontal="right"/>
    </xf>
    <xf numFmtId="10" fontId="49" fillId="0" borderId="0" xfId="0" quotePrefix="1" applyNumberFormat="1" applyFont="1"/>
    <xf numFmtId="166" fontId="49" fillId="0" borderId="29" xfId="0" applyNumberFormat="1" applyFont="1" applyFill="1" applyBorder="1"/>
    <xf numFmtId="0" fontId="54" fillId="82" borderId="29" xfId="0" applyFont="1" applyFill="1" applyBorder="1" applyAlignment="1">
      <alignment vertical="center"/>
    </xf>
    <xf numFmtId="0" fontId="54" fillId="82" borderId="24" xfId="0" applyFont="1" applyFill="1" applyBorder="1" applyAlignment="1">
      <alignment vertical="center"/>
    </xf>
    <xf numFmtId="0" fontId="54" fillId="82" borderId="40" xfId="0" applyFont="1" applyFill="1" applyBorder="1" applyAlignment="1">
      <alignment vertical="center"/>
    </xf>
    <xf numFmtId="0" fontId="97" fillId="83" borderId="29" xfId="0" applyFont="1" applyFill="1" applyBorder="1" applyAlignment="1">
      <alignment horizontal="left" vertical="center" wrapText="1"/>
    </xf>
    <xf numFmtId="0" fontId="98" fillId="84" borderId="29" xfId="0" applyFont="1" applyFill="1" applyBorder="1" applyAlignment="1">
      <alignment horizontal="left" vertical="center" wrapText="1"/>
    </xf>
    <xf numFmtId="0" fontId="49" fillId="81" borderId="41" xfId="0" applyFont="1" applyFill="1" applyBorder="1"/>
    <xf numFmtId="0" fontId="49" fillId="81" borderId="42" xfId="0" applyFont="1" applyFill="1" applyBorder="1"/>
    <xf numFmtId="0" fontId="49" fillId="81" borderId="43" xfId="0" applyFont="1" applyFill="1" applyBorder="1"/>
    <xf numFmtId="164" fontId="3" fillId="0" borderId="43" xfId="0" applyNumberFormat="1" applyFont="1" applyBorder="1" applyAlignment="1">
      <alignment horizontal="center" vertical="center" wrapText="1"/>
    </xf>
    <xf numFmtId="0" fontId="3" fillId="0" borderId="43" xfId="0" applyFont="1" applyBorder="1" applyAlignment="1">
      <alignment horizontal="center" vertical="center" wrapText="1"/>
    </xf>
    <xf numFmtId="10" fontId="3" fillId="0" borderId="43" xfId="0" applyNumberFormat="1" applyFont="1" applyBorder="1" applyAlignment="1">
      <alignment horizontal="center" vertical="center" wrapText="1"/>
    </xf>
    <xf numFmtId="9" fontId="3" fillId="0" borderId="43" xfId="0" applyNumberFormat="1" applyFont="1" applyBorder="1" applyAlignment="1">
      <alignment horizontal="center" vertical="center" wrapText="1"/>
    </xf>
    <xf numFmtId="3" fontId="3" fillId="0" borderId="43" xfId="0" applyNumberFormat="1" applyFont="1" applyBorder="1" applyAlignment="1">
      <alignment horizontal="center" vertical="center" wrapText="1"/>
    </xf>
    <xf numFmtId="0" fontId="99" fillId="0" borderId="0" xfId="0" applyFont="1" applyFill="1" applyBorder="1" applyAlignment="1">
      <alignment vertical="center" wrapText="1"/>
    </xf>
    <xf numFmtId="0" fontId="49" fillId="81" borderId="0" xfId="0" applyFont="1" applyFill="1" applyBorder="1" applyAlignment="1">
      <alignment horizontal="center"/>
    </xf>
    <xf numFmtId="0" fontId="49" fillId="81" borderId="13" xfId="0" applyFont="1" applyFill="1" applyBorder="1" applyAlignment="1"/>
    <xf numFmtId="0" fontId="49" fillId="81" borderId="0" xfId="0" applyFont="1" applyFill="1" applyBorder="1" applyAlignment="1"/>
    <xf numFmtId="0" fontId="49" fillId="81" borderId="6" xfId="0" applyFont="1" applyFill="1" applyBorder="1" applyAlignment="1"/>
    <xf numFmtId="0" fontId="49" fillId="0" borderId="0" xfId="0" applyFont="1" applyAlignment="1"/>
    <xf numFmtId="0" fontId="49" fillId="81" borderId="0" xfId="0" applyFont="1" applyFill="1" applyAlignment="1"/>
    <xf numFmtId="17" fontId="54" fillId="82" borderId="29" xfId="0" applyNumberFormat="1" applyFont="1" applyFill="1" applyBorder="1" applyAlignment="1">
      <alignment horizontal="center" vertical="center"/>
    </xf>
    <xf numFmtId="164" fontId="3" fillId="0" borderId="1" xfId="0" applyNumberFormat="1" applyFont="1" applyBorder="1" applyAlignment="1">
      <alignment horizontal="center" vertical="center" wrapText="1"/>
    </xf>
    <xf numFmtId="0" fontId="3" fillId="0" borderId="9" xfId="0" applyFont="1" applyBorder="1" applyAlignment="1">
      <alignment horizontal="center" vertical="center" wrapText="1"/>
    </xf>
    <xf numFmtId="22" fontId="0" fillId="0" borderId="29" xfId="0" applyNumberFormat="1" applyFont="1" applyBorder="1" applyAlignment="1">
      <alignment wrapText="1"/>
    </xf>
    <xf numFmtId="0" fontId="97" fillId="83" borderId="40" xfId="0" applyFont="1" applyFill="1" applyBorder="1" applyAlignment="1">
      <alignment horizontal="left" vertical="center" wrapText="1"/>
    </xf>
    <xf numFmtId="22" fontId="0" fillId="0" borderId="29" xfId="0" applyNumberFormat="1" applyFont="1" applyBorder="1" applyAlignment="1">
      <alignment horizontal="center" vertical="center" wrapText="1"/>
    </xf>
    <xf numFmtId="0" fontId="49" fillId="0" borderId="0" xfId="0" applyFont="1" applyFill="1" applyBorder="1" applyAlignment="1">
      <alignment horizontal="center"/>
    </xf>
    <xf numFmtId="166" fontId="49" fillId="0" borderId="0" xfId="0" applyNumberFormat="1" applyFont="1" applyBorder="1" applyAlignment="1">
      <alignment horizontal="center"/>
    </xf>
    <xf numFmtId="0" fontId="49" fillId="0" borderId="0" xfId="0" applyFont="1" applyBorder="1" applyAlignment="1">
      <alignment horizontal="center"/>
    </xf>
    <xf numFmtId="0" fontId="49" fillId="81" borderId="0" xfId="0" applyFont="1" applyFill="1" applyBorder="1" applyAlignment="1">
      <alignment vertical="center"/>
    </xf>
    <xf numFmtId="0" fontId="3" fillId="0" borderId="0" xfId="0" applyFont="1" applyBorder="1" applyAlignment="1">
      <alignment horizontal="center" vertical="center" wrapText="1"/>
    </xf>
    <xf numFmtId="0" fontId="3" fillId="0" borderId="45" xfId="0" applyFont="1" applyBorder="1" applyAlignment="1">
      <alignment horizontal="center" vertical="center" wrapText="1"/>
    </xf>
    <xf numFmtId="9" fontId="3" fillId="0" borderId="9" xfId="0" applyNumberFormat="1" applyFont="1" applyBorder="1" applyAlignment="1">
      <alignment horizontal="center" vertical="center" wrapText="1"/>
    </xf>
    <xf numFmtId="0" fontId="0" fillId="0" borderId="0" xfId="0" applyBorder="1"/>
    <xf numFmtId="0" fontId="55" fillId="0" borderId="29" xfId="0" applyFont="1" applyBorder="1" applyAlignment="1">
      <alignment horizontal="center" vertical="center" wrapText="1"/>
    </xf>
    <xf numFmtId="0" fontId="3" fillId="0" borderId="42" xfId="0" applyFont="1" applyBorder="1" applyAlignment="1">
      <alignment horizontal="center" vertical="center" wrapText="1"/>
    </xf>
    <xf numFmtId="0" fontId="98" fillId="84" borderId="44" xfId="0" applyFont="1" applyFill="1" applyBorder="1" applyAlignment="1">
      <alignment horizontal="right" vertical="center"/>
    </xf>
    <xf numFmtId="3" fontId="98" fillId="84" borderId="44" xfId="0" applyNumberFormat="1" applyFont="1" applyFill="1" applyBorder="1" applyAlignment="1">
      <alignment horizontal="right" vertical="center"/>
    </xf>
    <xf numFmtId="182" fontId="0" fillId="0" borderId="29" xfId="0" applyNumberFormat="1" applyFont="1" applyFill="1" applyBorder="1" applyAlignment="1">
      <alignment horizontal="center"/>
    </xf>
    <xf numFmtId="182" fontId="0" fillId="0" borderId="29" xfId="0" applyNumberFormat="1" applyFill="1" applyBorder="1" applyAlignment="1">
      <alignment horizontal="center"/>
    </xf>
    <xf numFmtId="182" fontId="0" fillId="0" borderId="29" xfId="0" applyNumberFormat="1" applyBorder="1" applyAlignment="1">
      <alignment horizont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164" fontId="3" fillId="0" borderId="4" xfId="0" applyNumberFormat="1" applyFont="1" applyBorder="1" applyAlignment="1">
      <alignment horizontal="center" vertical="center" wrapText="1"/>
    </xf>
    <xf numFmtId="0" fontId="3" fillId="0" borderId="41" xfId="0" applyFont="1" applyBorder="1" applyAlignment="1">
      <alignment vertical="center" wrapText="1"/>
    </xf>
    <xf numFmtId="10" fontId="3" fillId="0" borderId="42" xfId="0" applyNumberFormat="1" applyFont="1" applyBorder="1" applyAlignment="1">
      <alignment horizontal="center" vertical="center" wrapText="1"/>
    </xf>
    <xf numFmtId="0" fontId="0" fillId="0" borderId="11" xfId="0" applyBorder="1"/>
    <xf numFmtId="166" fontId="49" fillId="24" borderId="44" xfId="0" applyNumberFormat="1" applyFont="1" applyFill="1" applyBorder="1"/>
    <xf numFmtId="0" fontId="100" fillId="0" borderId="0" xfId="0" applyFont="1" applyAlignment="1">
      <alignment wrapText="1"/>
    </xf>
    <xf numFmtId="0" fontId="105" fillId="0" borderId="0" xfId="0" applyFont="1"/>
    <xf numFmtId="0" fontId="98" fillId="81" borderId="29" xfId="0" applyFont="1" applyFill="1" applyBorder="1" applyAlignment="1">
      <alignment horizontal="left" vertical="center" wrapText="1"/>
    </xf>
    <xf numFmtId="0" fontId="98" fillId="84" borderId="29" xfId="0" applyFont="1" applyFill="1" applyBorder="1" applyAlignment="1">
      <alignment horizontal="right" vertical="center"/>
    </xf>
    <xf numFmtId="3" fontId="98" fillId="84" borderId="29" xfId="0" applyNumberFormat="1" applyFont="1" applyFill="1" applyBorder="1" applyAlignment="1">
      <alignment horizontal="right" vertical="center"/>
    </xf>
    <xf numFmtId="0" fontId="49" fillId="0" borderId="29" xfId="0" applyFont="1" applyBorder="1"/>
    <xf numFmtId="4" fontId="49" fillId="0" borderId="29" xfId="0" applyNumberFormat="1" applyFont="1" applyBorder="1"/>
    <xf numFmtId="6" fontId="49" fillId="24" borderId="29" xfId="0" applyNumberFormat="1" applyFont="1" applyFill="1" applyBorder="1"/>
    <xf numFmtId="8" fontId="49" fillId="24" borderId="29" xfId="0" applyNumberFormat="1" applyFont="1" applyFill="1" applyBorder="1"/>
    <xf numFmtId="0" fontId="3" fillId="0" borderId="0" xfId="0" applyFont="1" applyBorder="1" applyAlignment="1">
      <alignment horizontal="center" vertical="center" wrapText="1"/>
    </xf>
    <xf numFmtId="0" fontId="98" fillId="84" borderId="43" xfId="0" applyFont="1" applyFill="1" applyBorder="1" applyAlignment="1">
      <alignment horizontal="right" vertical="center"/>
    </xf>
    <xf numFmtId="3" fontId="98" fillId="84" borderId="43" xfId="0" applyNumberFormat="1" applyFont="1" applyFill="1" applyBorder="1" applyAlignment="1">
      <alignment horizontal="right" vertical="center"/>
    </xf>
    <xf numFmtId="0" fontId="49" fillId="0" borderId="0" xfId="0" applyFont="1" applyBorder="1"/>
    <xf numFmtId="17" fontId="49" fillId="0" borderId="29" xfId="0" applyNumberFormat="1" applyFont="1" applyBorder="1"/>
    <xf numFmtId="166" fontId="49" fillId="0" borderId="29" xfId="0" applyNumberFormat="1" applyFont="1" applyBorder="1"/>
    <xf numFmtId="6" fontId="49" fillId="0" borderId="29" xfId="0" applyNumberFormat="1" applyFont="1" applyBorder="1"/>
    <xf numFmtId="0" fontId="0" fillId="81" borderId="50" xfId="162" applyFont="1" applyFill="1" applyBorder="1" applyAlignment="1">
      <alignment vertical="center"/>
    </xf>
    <xf numFmtId="0" fontId="6" fillId="0" borderId="0" xfId="162"/>
    <xf numFmtId="0" fontId="101" fillId="88" borderId="51" xfId="162" applyFont="1" applyFill="1" applyBorder="1" applyAlignment="1">
      <alignment horizontal="center" vertical="center"/>
    </xf>
    <xf numFmtId="0" fontId="103" fillId="89" borderId="50" xfId="164" applyFont="1" applyFill="1" applyBorder="1" applyAlignment="1">
      <alignment horizontal="center" vertical="center" wrapText="1"/>
    </xf>
    <xf numFmtId="0" fontId="55" fillId="0" borderId="0" xfId="162" applyFont="1"/>
    <xf numFmtId="0" fontId="103" fillId="92" borderId="50" xfId="164" applyFont="1" applyFill="1" applyBorder="1" applyAlignment="1">
      <alignment horizontal="center" vertical="center" wrapText="1"/>
    </xf>
    <xf numFmtId="0" fontId="103" fillId="92" borderId="51" xfId="164" applyFont="1" applyFill="1" applyBorder="1" applyAlignment="1">
      <alignment horizontal="center" vertical="center" wrapText="1"/>
    </xf>
    <xf numFmtId="0" fontId="103" fillId="92" borderId="52" xfId="164" applyFont="1" applyFill="1" applyBorder="1" applyAlignment="1">
      <alignment horizontal="center" vertical="center" wrapText="1"/>
    </xf>
    <xf numFmtId="0" fontId="55" fillId="81" borderId="27" xfId="162" applyFont="1" applyFill="1" applyBorder="1" applyAlignment="1">
      <alignment vertical="center"/>
    </xf>
    <xf numFmtId="0" fontId="104" fillId="0" borderId="53" xfId="162" applyFont="1" applyBorder="1" applyAlignment="1">
      <alignment horizontal="center" vertical="center"/>
    </xf>
    <xf numFmtId="185" fontId="103" fillId="93" borderId="54" xfId="162" applyNumberFormat="1" applyFont="1" applyFill="1" applyBorder="1" applyAlignment="1">
      <alignment horizontal="center" vertical="center"/>
    </xf>
    <xf numFmtId="185" fontId="103" fillId="93" borderId="55" xfId="162" applyNumberFormat="1" applyFont="1" applyFill="1" applyBorder="1" applyAlignment="1">
      <alignment horizontal="center" vertical="center"/>
    </xf>
    <xf numFmtId="185" fontId="103" fillId="0" borderId="56" xfId="162" applyNumberFormat="1" applyFont="1" applyBorder="1" applyAlignment="1">
      <alignment horizontal="center" vertical="center"/>
    </xf>
    <xf numFmtId="185" fontId="103" fillId="0" borderId="57" xfId="162" applyNumberFormat="1" applyFont="1" applyBorder="1" applyAlignment="1">
      <alignment horizontal="center" vertical="center"/>
    </xf>
    <xf numFmtId="185" fontId="103" fillId="0" borderId="58" xfId="162" applyNumberFormat="1" applyFont="1" applyBorder="1" applyAlignment="1">
      <alignment horizontal="center" vertical="center"/>
    </xf>
    <xf numFmtId="186" fontId="103" fillId="0" borderId="59" xfId="162" applyNumberFormat="1" applyFont="1" applyBorder="1" applyAlignment="1">
      <alignment horizontal="center" vertical="center"/>
    </xf>
    <xf numFmtId="186" fontId="103" fillId="0" borderId="56" xfId="162" applyNumberFormat="1" applyFont="1" applyBorder="1" applyAlignment="1">
      <alignment horizontal="center" vertical="center"/>
    </xf>
    <xf numFmtId="184" fontId="103" fillId="0" borderId="57" xfId="162" applyNumberFormat="1" applyFont="1" applyBorder="1" applyAlignment="1">
      <alignment horizontal="center" vertical="center"/>
    </xf>
    <xf numFmtId="184" fontId="103" fillId="0" borderId="58" xfId="162" applyNumberFormat="1" applyFont="1" applyBorder="1" applyAlignment="1">
      <alignment horizontal="center" vertical="center"/>
    </xf>
    <xf numFmtId="184" fontId="103" fillId="0" borderId="56" xfId="162" applyNumberFormat="1" applyFont="1" applyBorder="1" applyAlignment="1">
      <alignment horizontal="center" vertical="center"/>
    </xf>
    <xf numFmtId="0" fontId="55" fillId="81" borderId="46" xfId="162" applyFont="1" applyFill="1" applyBorder="1" applyAlignment="1">
      <alignment vertical="center"/>
    </xf>
    <xf numFmtId="9" fontId="104" fillId="0" borderId="53" xfId="165" applyFont="1" applyBorder="1" applyAlignment="1">
      <alignment horizontal="center" vertical="center"/>
    </xf>
    <xf numFmtId="9" fontId="104" fillId="0" borderId="60" xfId="165" applyFont="1" applyBorder="1" applyAlignment="1">
      <alignment horizontal="center" vertical="center"/>
    </xf>
    <xf numFmtId="9" fontId="104" fillId="0" borderId="63" xfId="165" applyFont="1" applyBorder="1" applyAlignment="1">
      <alignment horizontal="center" vertical="center"/>
    </xf>
    <xf numFmtId="8" fontId="0" fillId="0" borderId="75" xfId="0" applyNumberFormat="1" applyFont="1" applyFill="1" applyBorder="1" applyAlignment="1">
      <alignment horizontal="center"/>
    </xf>
    <xf numFmtId="9" fontId="2" fillId="0" borderId="43" xfId="0" applyNumberFormat="1" applyFont="1" applyBorder="1" applyAlignment="1">
      <alignment horizontal="center" vertical="center" wrapText="1"/>
    </xf>
    <xf numFmtId="0" fontId="49" fillId="0" borderId="74" xfId="0" applyFont="1" applyBorder="1"/>
    <xf numFmtId="4" fontId="49" fillId="0" borderId="74" xfId="0" applyNumberFormat="1" applyFont="1" applyBorder="1"/>
    <xf numFmtId="3" fontId="49" fillId="0" borderId="74" xfId="0" applyNumberFormat="1" applyFont="1" applyBorder="1"/>
    <xf numFmtId="9" fontId="3" fillId="0" borderId="0"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0" fontId="104" fillId="0" borderId="50" xfId="0" applyFont="1" applyFill="1" applyBorder="1" applyAlignment="1">
      <alignment horizontal="left" vertical="center" wrapText="1"/>
    </xf>
    <xf numFmtId="0" fontId="55" fillId="0" borderId="0" xfId="162" applyFont="1" applyAlignment="1">
      <alignment wrapText="1"/>
    </xf>
    <xf numFmtId="0" fontId="104" fillId="0" borderId="60" xfId="162" applyFont="1" applyBorder="1" applyAlignment="1">
      <alignment horizontal="center" vertical="center"/>
    </xf>
    <xf numFmtId="0" fontId="104" fillId="0" borderId="60" xfId="162" applyFont="1" applyBorder="1" applyAlignment="1">
      <alignment horizontal="left" vertical="center" wrapText="1"/>
    </xf>
    <xf numFmtId="0" fontId="104" fillId="0" borderId="60" xfId="162" applyFont="1" applyBorder="1" applyAlignment="1">
      <alignment horizontal="center" vertical="center" wrapText="1"/>
    </xf>
    <xf numFmtId="0" fontId="104" fillId="0" borderId="61" xfId="162" applyFont="1" applyBorder="1" applyAlignment="1">
      <alignment horizontal="center" vertical="center"/>
    </xf>
    <xf numFmtId="184" fontId="104" fillId="0" borderId="53" xfId="162" applyNumberFormat="1" applyFont="1" applyBorder="1" applyAlignment="1">
      <alignment horizontal="right" vertical="center"/>
    </xf>
    <xf numFmtId="184" fontId="104" fillId="0" borderId="61" xfId="162" applyNumberFormat="1" applyFont="1" applyBorder="1" applyAlignment="1">
      <alignment horizontal="right" vertical="center"/>
    </xf>
    <xf numFmtId="2" fontId="104" fillId="0" borderId="62" xfId="162" applyNumberFormat="1" applyFont="1" applyBorder="1" applyAlignment="1">
      <alignment horizontal="center" vertical="center"/>
    </xf>
    <xf numFmtId="184" fontId="104" fillId="0" borderId="60" xfId="162" applyNumberFormat="1" applyFont="1" applyBorder="1" applyAlignment="1">
      <alignment horizontal="right" vertical="center"/>
    </xf>
    <xf numFmtId="184" fontId="104" fillId="0" borderId="63" xfId="162" applyNumberFormat="1" applyFont="1" applyBorder="1" applyAlignment="1">
      <alignment horizontal="right" vertical="center"/>
    </xf>
    <xf numFmtId="0" fontId="104" fillId="0" borderId="64" xfId="162" applyFont="1" applyBorder="1" applyAlignment="1">
      <alignment horizontal="left" vertical="center"/>
    </xf>
    <xf numFmtId="0" fontId="104" fillId="0" borderId="63" xfId="162" applyFont="1" applyBorder="1" applyAlignment="1">
      <alignment horizontal="left" vertical="center" wrapText="1"/>
    </xf>
    <xf numFmtId="0" fontId="94" fillId="20" borderId="76" xfId="0" applyFont="1" applyFill="1" applyBorder="1" applyAlignment="1">
      <alignment horizontal="left" vertical="center" wrapText="1"/>
    </xf>
    <xf numFmtId="0" fontId="94" fillId="20" borderId="77" xfId="0" applyFont="1" applyFill="1" applyBorder="1" applyAlignment="1">
      <alignment horizontal="center" vertical="center"/>
    </xf>
    <xf numFmtId="0" fontId="94" fillId="20" borderId="78" xfId="0" applyFont="1" applyFill="1" applyBorder="1" applyAlignment="1">
      <alignment horizontal="center" vertical="center"/>
    </xf>
    <xf numFmtId="17" fontId="94" fillId="0" borderId="79" xfId="0" applyNumberFormat="1" applyFont="1" applyFill="1" applyBorder="1" applyAlignment="1">
      <alignment horizontal="left" vertical="center"/>
    </xf>
    <xf numFmtId="0" fontId="1" fillId="0" borderId="80" xfId="0" applyFont="1" applyBorder="1" applyAlignment="1">
      <alignment horizontal="center" vertical="center"/>
    </xf>
    <xf numFmtId="0" fontId="1" fillId="0" borderId="80" xfId="0" applyFont="1" applyFill="1" applyBorder="1" applyAlignment="1">
      <alignment horizontal="center" vertical="center"/>
    </xf>
    <xf numFmtId="0" fontId="1" fillId="85" borderId="80" xfId="0" applyFont="1" applyFill="1" applyBorder="1" applyAlignment="1">
      <alignment horizontal="center" vertical="center"/>
    </xf>
    <xf numFmtId="0" fontId="94" fillId="85" borderId="81" xfId="0" applyFont="1" applyFill="1" applyBorder="1" applyAlignment="1">
      <alignment horizontal="center" vertical="center"/>
    </xf>
    <xf numFmtId="0" fontId="1" fillId="0" borderId="80" xfId="1" applyFont="1" applyBorder="1" applyAlignment="1">
      <alignment horizontal="center" vertical="center"/>
    </xf>
    <xf numFmtId="0" fontId="94" fillId="0" borderId="80" xfId="1" applyFont="1" applyBorder="1" applyAlignment="1">
      <alignment horizontal="center" vertical="center"/>
    </xf>
    <xf numFmtId="0" fontId="1" fillId="0" borderId="82" xfId="1" applyFont="1" applyBorder="1" applyAlignment="1">
      <alignment horizontal="center" vertical="center"/>
    </xf>
    <xf numFmtId="0" fontId="94" fillId="0" borderId="82" xfId="1" applyFont="1" applyBorder="1" applyAlignment="1">
      <alignment horizontal="center" vertical="center"/>
    </xf>
    <xf numFmtId="0" fontId="94" fillId="20" borderId="76" xfId="0" applyFont="1" applyFill="1" applyBorder="1" applyAlignment="1">
      <alignment horizontal="left" vertical="center"/>
    </xf>
    <xf numFmtId="0" fontId="101" fillId="88" borderId="26" xfId="162" applyFont="1" applyFill="1" applyBorder="1" applyAlignment="1">
      <alignment horizontal="center" vertical="center"/>
    </xf>
    <xf numFmtId="0" fontId="103" fillId="89" borderId="26" xfId="164" applyFont="1" applyFill="1" applyBorder="1" applyAlignment="1">
      <alignment vertical="center"/>
    </xf>
    <xf numFmtId="0" fontId="103" fillId="89" borderId="89" xfId="164" applyFont="1" applyFill="1" applyBorder="1" applyAlignment="1">
      <alignment horizontal="center" vertical="center" wrapText="1"/>
    </xf>
    <xf numFmtId="0" fontId="103" fillId="89" borderId="90" xfId="164" applyFont="1" applyFill="1" applyBorder="1" applyAlignment="1">
      <alignment horizontal="center" vertical="center" wrapText="1"/>
    </xf>
    <xf numFmtId="0" fontId="103" fillId="89" borderId="91" xfId="164" applyFont="1" applyFill="1" applyBorder="1" applyAlignment="1">
      <alignment horizontal="center" vertical="center" wrapText="1"/>
    </xf>
    <xf numFmtId="0" fontId="103" fillId="90" borderId="92" xfId="164" applyFont="1" applyFill="1" applyBorder="1" applyAlignment="1">
      <alignment horizontal="center" vertical="center" wrapText="1"/>
    </xf>
    <xf numFmtId="0" fontId="103" fillId="91" borderId="92" xfId="164" applyFont="1" applyFill="1" applyBorder="1" applyAlignment="1">
      <alignment horizontal="center" vertical="center" wrapText="1"/>
    </xf>
    <xf numFmtId="0" fontId="104" fillId="0" borderId="93" xfId="162" applyFont="1" applyBorder="1" applyAlignment="1">
      <alignment horizontal="center" vertical="center"/>
    </xf>
    <xf numFmtId="185" fontId="103" fillId="81" borderId="94" xfId="162" applyNumberFormat="1" applyFont="1" applyFill="1" applyBorder="1" applyAlignment="1">
      <alignment horizontal="center" vertical="center"/>
    </xf>
    <xf numFmtId="185" fontId="103" fillId="0" borderId="93" xfId="162" applyNumberFormat="1" applyFont="1" applyBorder="1" applyAlignment="1">
      <alignment horizontal="center" vertical="center"/>
    </xf>
    <xf numFmtId="185" fontId="103" fillId="0" borderId="84" xfId="162" applyNumberFormat="1" applyFont="1" applyBorder="1" applyAlignment="1">
      <alignment horizontal="center" vertical="center"/>
    </xf>
    <xf numFmtId="185" fontId="103" fillId="0" borderId="95" xfId="162" applyNumberFormat="1" applyFont="1" applyBorder="1" applyAlignment="1">
      <alignment horizontal="center" vertical="center"/>
    </xf>
    <xf numFmtId="186" fontId="103" fillId="0" borderId="83" xfId="162" applyNumberFormat="1" applyFont="1" applyBorder="1" applyAlignment="1">
      <alignment horizontal="center" vertical="center"/>
    </xf>
    <xf numFmtId="186" fontId="103" fillId="0" borderId="84" xfId="162" applyNumberFormat="1" applyFont="1" applyBorder="1" applyAlignment="1">
      <alignment horizontal="center" vertical="center"/>
    </xf>
    <xf numFmtId="184" fontId="103" fillId="0" borderId="93" xfId="162" applyNumberFormat="1" applyFont="1" applyBorder="1" applyAlignment="1">
      <alignment horizontal="center" vertical="center"/>
    </xf>
    <xf numFmtId="184" fontId="103" fillId="0" borderId="95" xfId="162" applyNumberFormat="1" applyFont="1" applyBorder="1" applyAlignment="1">
      <alignment horizontal="center" vertical="center"/>
    </xf>
    <xf numFmtId="184" fontId="103" fillId="0" borderId="84" xfId="162" applyNumberFormat="1" applyFont="1" applyBorder="1" applyAlignment="1">
      <alignment horizontal="center" vertical="center"/>
    </xf>
    <xf numFmtId="0" fontId="104" fillId="94" borderId="86" xfId="162" applyFont="1" applyFill="1" applyBorder="1" applyAlignment="1">
      <alignment horizontal="center" vertical="center"/>
    </xf>
    <xf numFmtId="185" fontId="103" fillId="93" borderId="88" xfId="162" applyNumberFormat="1" applyFont="1" applyFill="1" applyBorder="1" applyAlignment="1">
      <alignment horizontal="center" vertical="center"/>
    </xf>
    <xf numFmtId="185" fontId="103" fillId="93" borderId="86" xfId="162" applyNumberFormat="1" applyFont="1" applyFill="1" applyBorder="1" applyAlignment="1">
      <alignment horizontal="center" vertical="center"/>
    </xf>
    <xf numFmtId="185" fontId="103" fillId="94" borderId="85" xfId="162" applyNumberFormat="1" applyFont="1" applyFill="1" applyBorder="1" applyAlignment="1">
      <alignment horizontal="center" vertical="center"/>
    </xf>
    <xf numFmtId="185" fontId="103" fillId="94" borderId="86" xfId="162" applyNumberFormat="1" applyFont="1" applyFill="1" applyBorder="1" applyAlignment="1">
      <alignment horizontal="center" vertical="center"/>
    </xf>
    <xf numFmtId="185" fontId="103" fillId="95" borderId="87" xfId="162" applyNumberFormat="1" applyFont="1" applyFill="1" applyBorder="1" applyAlignment="1">
      <alignment horizontal="center" vertical="center"/>
    </xf>
    <xf numFmtId="185" fontId="103" fillId="96" borderId="87" xfId="162" applyNumberFormat="1" applyFont="1" applyFill="1" applyBorder="1" applyAlignment="1">
      <alignment horizontal="center" vertical="center"/>
    </xf>
    <xf numFmtId="186" fontId="103" fillId="94" borderId="26" xfId="162" applyNumberFormat="1" applyFont="1" applyFill="1" applyBorder="1" applyAlignment="1">
      <alignment horizontal="center" vertical="center"/>
    </xf>
    <xf numFmtId="186" fontId="103" fillId="94" borderId="85" xfId="162" applyNumberFormat="1" applyFont="1" applyFill="1" applyBorder="1" applyAlignment="1">
      <alignment horizontal="center" vertical="center"/>
    </xf>
    <xf numFmtId="184" fontId="103" fillId="95" borderId="86" xfId="162" applyNumberFormat="1" applyFont="1" applyFill="1" applyBorder="1" applyAlignment="1">
      <alignment horizontal="center" vertical="center"/>
    </xf>
    <xf numFmtId="184" fontId="103" fillId="95" borderId="87" xfId="162" applyNumberFormat="1" applyFont="1" applyFill="1" applyBorder="1" applyAlignment="1">
      <alignment horizontal="center" vertical="center"/>
    </xf>
    <xf numFmtId="184" fontId="103" fillId="95" borderId="85" xfId="162" applyNumberFormat="1" applyFont="1" applyFill="1" applyBorder="1" applyAlignment="1">
      <alignment horizontal="center" vertical="center"/>
    </xf>
    <xf numFmtId="0" fontId="102" fillId="88" borderId="26" xfId="162" applyFont="1" applyFill="1" applyBorder="1" applyAlignment="1">
      <alignment horizontal="left" vertical="center" wrapText="1"/>
    </xf>
    <xf numFmtId="0" fontId="103" fillId="89" borderId="29" xfId="164" applyFont="1" applyFill="1" applyBorder="1" applyAlignment="1">
      <alignment horizontal="center" vertical="center" wrapText="1"/>
    </xf>
    <xf numFmtId="183" fontId="104" fillId="0" borderId="29" xfId="0" applyNumberFormat="1" applyFont="1" applyFill="1" applyBorder="1" applyAlignment="1">
      <alignment vertical="center"/>
    </xf>
    <xf numFmtId="0" fontId="0" fillId="0" borderId="0" xfId="162" applyFont="1"/>
    <xf numFmtId="0" fontId="111" fillId="102" borderId="0" xfId="162" applyFont="1" applyFill="1"/>
    <xf numFmtId="0" fontId="55" fillId="102" borderId="0" xfId="162" applyFont="1" applyFill="1"/>
    <xf numFmtId="0" fontId="55" fillId="102" borderId="29" xfId="162" applyFont="1" applyFill="1" applyBorder="1" applyAlignment="1">
      <alignment horizontal="center"/>
    </xf>
    <xf numFmtId="0" fontId="55" fillId="102" borderId="0" xfId="162" applyFont="1" applyFill="1" applyAlignment="1">
      <alignment horizontal="center"/>
    </xf>
    <xf numFmtId="0" fontId="103" fillId="97" borderId="93" xfId="164" applyFont="1" applyFill="1" applyBorder="1" applyAlignment="1">
      <alignment horizontal="center" vertical="center" wrapText="1"/>
    </xf>
    <xf numFmtId="0" fontId="103" fillId="97" borderId="95" xfId="164" applyFont="1" applyFill="1" applyBorder="1" applyAlignment="1">
      <alignment horizontal="center" vertical="center" wrapText="1"/>
    </xf>
    <xf numFmtId="0" fontId="103" fillId="97" borderId="94" xfId="164" applyFont="1" applyFill="1" applyBorder="1" applyAlignment="1">
      <alignment horizontal="center" vertical="center" wrapText="1"/>
    </xf>
    <xf numFmtId="0" fontId="103" fillId="97" borderId="96" xfId="164" applyFont="1" applyFill="1" applyBorder="1" applyAlignment="1">
      <alignment horizontal="center" vertical="center" wrapText="1"/>
    </xf>
    <xf numFmtId="0" fontId="103" fillId="97" borderId="84" xfId="164" applyFont="1" applyFill="1" applyBorder="1" applyAlignment="1">
      <alignment horizontal="center" vertical="center" wrapText="1"/>
    </xf>
    <xf numFmtId="0" fontId="103" fillId="97" borderId="97" xfId="164" applyFont="1" applyFill="1" applyBorder="1" applyAlignment="1">
      <alignment horizontal="center" vertical="center" wrapText="1"/>
    </xf>
    <xf numFmtId="0" fontId="104" fillId="0" borderId="0" xfId="162" applyFont="1" applyAlignment="1">
      <alignment horizontal="center" vertical="center" wrapText="1"/>
    </xf>
    <xf numFmtId="0" fontId="103" fillId="104" borderId="29" xfId="164" applyFont="1" applyFill="1" applyBorder="1" applyAlignment="1">
      <alignment horizontal="center" vertical="center" wrapText="1"/>
    </xf>
    <xf numFmtId="0" fontId="55" fillId="102" borderId="29" xfId="162" applyFont="1" applyFill="1" applyBorder="1" applyAlignment="1">
      <alignment horizontal="center" vertical="center" wrapText="1"/>
    </xf>
    <xf numFmtId="0" fontId="104" fillId="0" borderId="0" xfId="162" applyFont="1" applyAlignment="1">
      <alignment horizontal="center" vertical="center"/>
    </xf>
    <xf numFmtId="0" fontId="55" fillId="0" borderId="0" xfId="162" applyFont="1" applyAlignment="1">
      <alignment horizontal="center" vertical="center"/>
    </xf>
    <xf numFmtId="0" fontId="55" fillId="0" borderId="98" xfId="162" applyFont="1" applyBorder="1" applyAlignment="1">
      <alignment horizontal="left" vertical="center"/>
    </xf>
    <xf numFmtId="0" fontId="55" fillId="0" borderId="98" xfId="162" applyFont="1" applyBorder="1" applyAlignment="1">
      <alignment vertical="center"/>
    </xf>
    <xf numFmtId="0" fontId="55" fillId="0" borderId="60" xfId="162" applyFont="1" applyBorder="1" applyAlignment="1">
      <alignment horizontal="center" vertical="center"/>
    </xf>
    <xf numFmtId="0" fontId="55" fillId="103" borderId="60" xfId="162" applyFont="1" applyFill="1" applyBorder="1" applyAlignment="1">
      <alignment horizontal="center" vertical="center"/>
    </xf>
    <xf numFmtId="0" fontId="55" fillId="0" borderId="98" xfId="162" applyFont="1" applyBorder="1" applyAlignment="1">
      <alignment horizontal="center" vertical="center"/>
    </xf>
    <xf numFmtId="0" fontId="55" fillId="0" borderId="0" xfId="162" applyFont="1" applyAlignment="1">
      <alignment horizontal="center"/>
    </xf>
    <xf numFmtId="0" fontId="49" fillId="0" borderId="26" xfId="0" applyFont="1" applyFill="1" applyBorder="1" applyAlignment="1">
      <alignment horizontal="center"/>
    </xf>
    <xf numFmtId="0" fontId="49" fillId="0" borderId="25" xfId="0" applyFont="1" applyFill="1" applyBorder="1" applyAlignment="1">
      <alignment horizontal="center"/>
    </xf>
    <xf numFmtId="0" fontId="49" fillId="98" borderId="26" xfId="0" applyFont="1" applyFill="1" applyBorder="1" applyAlignment="1">
      <alignment horizontal="center"/>
    </xf>
    <xf numFmtId="0" fontId="49" fillId="98" borderId="25" xfId="0" applyFont="1" applyFill="1" applyBorder="1" applyAlignment="1">
      <alignment horizontal="center"/>
    </xf>
    <xf numFmtId="10" fontId="49" fillId="24" borderId="26" xfId="0" applyNumberFormat="1" applyFont="1" applyFill="1" applyBorder="1" applyAlignment="1">
      <alignment horizontal="center"/>
    </xf>
    <xf numFmtId="10" fontId="49" fillId="24" borderId="25" xfId="0" applyNumberFormat="1" applyFont="1" applyFill="1" applyBorder="1" applyAlignment="1">
      <alignment horizontal="center"/>
    </xf>
    <xf numFmtId="0" fontId="52" fillId="81" borderId="11" xfId="0" applyFont="1" applyFill="1" applyBorder="1" applyAlignment="1">
      <alignment horizontal="left" vertical="top" wrapText="1"/>
    </xf>
    <xf numFmtId="0" fontId="52" fillId="81" borderId="12" xfId="0" applyFont="1" applyFill="1" applyBorder="1" applyAlignment="1">
      <alignment horizontal="left" vertical="top" wrapText="1"/>
    </xf>
    <xf numFmtId="0" fontId="52" fillId="81" borderId="0" xfId="0" applyFont="1" applyFill="1" applyBorder="1" applyAlignment="1">
      <alignment horizontal="left" vertical="top" wrapText="1"/>
    </xf>
    <xf numFmtId="0" fontId="52" fillId="81" borderId="6" xfId="0" applyFont="1" applyFill="1" applyBorder="1" applyAlignment="1">
      <alignment horizontal="left" vertical="top" wrapText="1"/>
    </xf>
    <xf numFmtId="0" fontId="52" fillId="81" borderId="42" xfId="0" applyFont="1" applyFill="1" applyBorder="1" applyAlignment="1">
      <alignment horizontal="left" vertical="top" wrapText="1"/>
    </xf>
    <xf numFmtId="0" fontId="52" fillId="81" borderId="43" xfId="0" applyFont="1" applyFill="1" applyBorder="1" applyAlignment="1">
      <alignment horizontal="left" vertical="top" wrapText="1"/>
    </xf>
    <xf numFmtId="0" fontId="49" fillId="81" borderId="0" xfId="0" applyFont="1" applyFill="1" applyBorder="1" applyAlignment="1">
      <alignment horizontal="center"/>
    </xf>
    <xf numFmtId="166" fontId="49" fillId="0" borderId="26" xfId="0" applyNumberFormat="1" applyFont="1" applyBorder="1" applyAlignment="1">
      <alignment horizontal="center"/>
    </xf>
    <xf numFmtId="166" fontId="49" fillId="0" borderId="25" xfId="0" applyNumberFormat="1" applyFont="1" applyBorder="1" applyAlignment="1">
      <alignment horizontal="center"/>
    </xf>
    <xf numFmtId="0" fontId="49" fillId="0" borderId="26" xfId="0" applyFont="1" applyBorder="1" applyAlignment="1">
      <alignment horizontal="center"/>
    </xf>
    <xf numFmtId="0" fontId="49" fillId="0" borderId="25" xfId="0" applyFont="1" applyBorder="1" applyAlignment="1">
      <alignment horizontal="center"/>
    </xf>
    <xf numFmtId="0" fontId="49" fillId="0" borderId="27" xfId="0" applyFont="1" applyBorder="1" applyAlignment="1">
      <alignment horizontal="left" vertical="top" wrapText="1"/>
    </xf>
    <xf numFmtId="0" fontId="0" fillId="0" borderId="0" xfId="0" applyAlignment="1">
      <alignment horizontal="left" vertical="top" wrapText="1"/>
    </xf>
    <xf numFmtId="0" fontId="3"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166" fontId="49" fillId="0" borderId="0" xfId="0" applyNumberFormat="1" applyFont="1" applyAlignment="1"/>
    <xf numFmtId="0" fontId="0" fillId="0" borderId="0" xfId="0" applyAlignment="1"/>
    <xf numFmtId="0" fontId="101" fillId="87" borderId="50" xfId="162" applyFont="1" applyFill="1" applyBorder="1" applyAlignment="1">
      <alignment horizontal="center" vertical="center" wrapText="1"/>
    </xf>
    <xf numFmtId="0" fontId="101" fillId="87" borderId="51" xfId="162" applyFont="1" applyFill="1" applyBorder="1" applyAlignment="1">
      <alignment horizontal="center" vertical="center" wrapText="1"/>
    </xf>
    <xf numFmtId="0" fontId="101" fillId="87" borderId="52" xfId="162" applyFont="1" applyFill="1" applyBorder="1" applyAlignment="1">
      <alignment horizontal="center" vertical="center" wrapText="1"/>
    </xf>
    <xf numFmtId="0" fontId="101" fillId="87" borderId="46" xfId="162" applyFont="1" applyFill="1" applyBorder="1" applyAlignment="1">
      <alignment horizontal="center" vertical="center" wrapText="1"/>
    </xf>
    <xf numFmtId="0" fontId="101" fillId="87" borderId="47" xfId="162" applyFont="1" applyFill="1" applyBorder="1" applyAlignment="1">
      <alignment horizontal="center" vertical="center" wrapText="1"/>
    </xf>
    <xf numFmtId="0" fontId="101" fillId="87" borderId="48" xfId="162" applyFont="1" applyFill="1" applyBorder="1" applyAlignment="1">
      <alignment horizontal="center" vertical="center" wrapText="1"/>
    </xf>
    <xf numFmtId="0" fontId="102" fillId="88" borderId="26" xfId="162" applyFont="1" applyFill="1" applyBorder="1" applyAlignment="1">
      <alignment horizontal="center" vertical="center" wrapText="1"/>
    </xf>
    <xf numFmtId="0" fontId="102" fillId="88" borderId="25" xfId="162" applyFont="1" applyFill="1" applyBorder="1" applyAlignment="1">
      <alignment horizontal="center" vertical="center" wrapText="1"/>
    </xf>
    <xf numFmtId="0" fontId="102" fillId="88" borderId="28" xfId="162" applyFont="1" applyFill="1" applyBorder="1" applyAlignment="1">
      <alignment horizontal="center" vertical="center" wrapText="1"/>
    </xf>
    <xf numFmtId="0" fontId="110" fillId="101" borderId="26" xfId="162" applyFont="1" applyFill="1" applyBorder="1" applyAlignment="1">
      <alignment vertical="center" wrapText="1"/>
    </xf>
    <xf numFmtId="0" fontId="110" fillId="101" borderId="28" xfId="162" applyFont="1" applyFill="1" applyBorder="1" applyAlignment="1">
      <alignment vertical="center" wrapText="1"/>
    </xf>
    <xf numFmtId="0" fontId="110" fillId="101" borderId="25" xfId="162" applyFont="1" applyFill="1" applyBorder="1" applyAlignment="1">
      <alignment vertical="center" wrapText="1"/>
    </xf>
    <xf numFmtId="0" fontId="101" fillId="86" borderId="26" xfId="162" applyFont="1" applyFill="1" applyBorder="1" applyAlignment="1">
      <alignment horizontal="center" vertical="center"/>
    </xf>
    <xf numFmtId="0" fontId="101" fillId="86" borderId="28" xfId="162" applyFont="1" applyFill="1" applyBorder="1" applyAlignment="1">
      <alignment horizontal="center" vertical="center"/>
    </xf>
    <xf numFmtId="0" fontId="101" fillId="86" borderId="25" xfId="162" applyFont="1" applyFill="1" applyBorder="1" applyAlignment="1">
      <alignment horizontal="center" vertical="center"/>
    </xf>
    <xf numFmtId="0" fontId="101" fillId="86" borderId="46" xfId="162" applyFont="1" applyFill="1" applyBorder="1" applyAlignment="1">
      <alignment horizontal="center" vertical="center"/>
    </xf>
    <xf numFmtId="0" fontId="101" fillId="86" borderId="47" xfId="162" applyFont="1" applyFill="1" applyBorder="1" applyAlignment="1">
      <alignment horizontal="center" vertical="center"/>
    </xf>
    <xf numFmtId="0" fontId="106" fillId="0" borderId="47" xfId="162" applyFont="1" applyBorder="1" applyAlignment="1">
      <alignment horizontal="left" wrapText="1"/>
    </xf>
    <xf numFmtId="0" fontId="106" fillId="0" borderId="48" xfId="162" applyFont="1" applyBorder="1" applyAlignment="1">
      <alignment horizontal="left" wrapText="1"/>
    </xf>
    <xf numFmtId="0" fontId="55" fillId="81" borderId="26" xfId="162" applyFont="1" applyFill="1" applyBorder="1" applyAlignment="1">
      <alignment horizontal="center" vertical="center" wrapText="1"/>
    </xf>
    <xf numFmtId="0" fontId="55" fillId="81" borderId="28" xfId="162" applyFont="1" applyFill="1" applyBorder="1" applyAlignment="1">
      <alignment horizontal="center" vertical="center" wrapText="1"/>
    </xf>
    <xf numFmtId="0" fontId="55" fillId="81" borderId="25" xfId="162" applyFont="1" applyFill="1" applyBorder="1" applyAlignment="1">
      <alignment horizontal="center" vertical="center" wrapText="1"/>
    </xf>
    <xf numFmtId="0" fontId="55" fillId="0" borderId="26" xfId="162" applyFont="1" applyBorder="1" applyAlignment="1">
      <alignment horizontal="center" vertical="center"/>
    </xf>
    <xf numFmtId="0" fontId="55" fillId="0" borderId="28" xfId="162" applyFont="1" applyBorder="1" applyAlignment="1">
      <alignment horizontal="center" vertical="center"/>
    </xf>
    <xf numFmtId="0" fontId="55" fillId="0" borderId="25" xfId="162" applyFont="1" applyBorder="1" applyAlignment="1">
      <alignment horizontal="center" vertical="center"/>
    </xf>
  </cellXfs>
  <cellStyles count="3389">
    <cellStyle name="%" xfId="166"/>
    <cellStyle name="% 10" xfId="167"/>
    <cellStyle name="% 10 2" xfId="168"/>
    <cellStyle name="% 11" xfId="169"/>
    <cellStyle name="% 12" xfId="170"/>
    <cellStyle name="% 13" xfId="171"/>
    <cellStyle name="% 14" xfId="172"/>
    <cellStyle name="% 15" xfId="173"/>
    <cellStyle name="% 16" xfId="174"/>
    <cellStyle name="% 17" xfId="175"/>
    <cellStyle name="% 18" xfId="176"/>
    <cellStyle name="% 19" xfId="177"/>
    <cellStyle name="% 2" xfId="178"/>
    <cellStyle name="% 2 10" xfId="179"/>
    <cellStyle name="% 2 11" xfId="180"/>
    <cellStyle name="% 2 12" xfId="181"/>
    <cellStyle name="% 2 13" xfId="182"/>
    <cellStyle name="% 2 14" xfId="183"/>
    <cellStyle name="% 2 15" xfId="184"/>
    <cellStyle name="% 2 16" xfId="185"/>
    <cellStyle name="% 2 17" xfId="186"/>
    <cellStyle name="% 2 18" xfId="187"/>
    <cellStyle name="% 2 19" xfId="188"/>
    <cellStyle name="% 2 2" xfId="189"/>
    <cellStyle name="% 2 2 2" xfId="190"/>
    <cellStyle name="% 2 2_3.1.2 DB Pension Detail" xfId="191"/>
    <cellStyle name="% 2 20" xfId="192"/>
    <cellStyle name="% 2 21" xfId="193"/>
    <cellStyle name="% 2 22" xfId="194"/>
    <cellStyle name="% 2 23" xfId="195"/>
    <cellStyle name="% 2 24" xfId="196"/>
    <cellStyle name="% 2 25" xfId="197"/>
    <cellStyle name="% 2 26" xfId="198"/>
    <cellStyle name="% 2 27" xfId="199"/>
    <cellStyle name="% 2 28" xfId="200"/>
    <cellStyle name="% 2 29" xfId="201"/>
    <cellStyle name="% 2 3" xfId="202"/>
    <cellStyle name="% 2 30" xfId="203"/>
    <cellStyle name="% 2 31" xfId="204"/>
    <cellStyle name="% 2 32" xfId="205"/>
    <cellStyle name="% 2 33" xfId="206"/>
    <cellStyle name="% 2 34" xfId="207"/>
    <cellStyle name="% 2 35" xfId="208"/>
    <cellStyle name="% 2 36" xfId="209"/>
    <cellStyle name="% 2 37" xfId="210"/>
    <cellStyle name="% 2 38" xfId="211"/>
    <cellStyle name="% 2 39" xfId="212"/>
    <cellStyle name="% 2 4" xfId="213"/>
    <cellStyle name="% 2 40" xfId="214"/>
    <cellStyle name="% 2 41" xfId="215"/>
    <cellStyle name="% 2 42" xfId="216"/>
    <cellStyle name="% 2 43" xfId="217"/>
    <cellStyle name="% 2 44" xfId="218"/>
    <cellStyle name="% 2 45" xfId="219"/>
    <cellStyle name="% 2 46" xfId="220"/>
    <cellStyle name="% 2 47" xfId="221"/>
    <cellStyle name="% 2 5" xfId="222"/>
    <cellStyle name="% 2 6" xfId="223"/>
    <cellStyle name="% 2 7" xfId="224"/>
    <cellStyle name="% 2 8" xfId="225"/>
    <cellStyle name="% 2 9" xfId="226"/>
    <cellStyle name="% 2_1.3s Accounting C Costs Scots" xfId="227"/>
    <cellStyle name="% 20" xfId="228"/>
    <cellStyle name="% 21" xfId="229"/>
    <cellStyle name="% 22" xfId="230"/>
    <cellStyle name="% 23" xfId="231"/>
    <cellStyle name="% 24" xfId="232"/>
    <cellStyle name="% 25" xfId="233"/>
    <cellStyle name="% 26" xfId="234"/>
    <cellStyle name="% 27" xfId="235"/>
    <cellStyle name="% 28" xfId="236"/>
    <cellStyle name="% 29" xfId="237"/>
    <cellStyle name="% 3" xfId="238"/>
    <cellStyle name="% 3 2" xfId="239"/>
    <cellStyle name="% 3 2 2" xfId="240"/>
    <cellStyle name="% 30" xfId="241"/>
    <cellStyle name="% 31" xfId="242"/>
    <cellStyle name="% 32" xfId="243"/>
    <cellStyle name="% 33" xfId="244"/>
    <cellStyle name="% 34" xfId="245"/>
    <cellStyle name="% 35" xfId="246"/>
    <cellStyle name="% 36" xfId="247"/>
    <cellStyle name="% 37" xfId="248"/>
    <cellStyle name="% 38" xfId="249"/>
    <cellStyle name="% 39" xfId="250"/>
    <cellStyle name="% 4" xfId="251"/>
    <cellStyle name="% 40" xfId="252"/>
    <cellStyle name="% 41" xfId="253"/>
    <cellStyle name="% 42" xfId="254"/>
    <cellStyle name="% 43" xfId="255"/>
    <cellStyle name="% 44" xfId="256"/>
    <cellStyle name="% 45" xfId="257"/>
    <cellStyle name="% 46" xfId="258"/>
    <cellStyle name="% 47" xfId="259"/>
    <cellStyle name="% 48" xfId="260"/>
    <cellStyle name="% 49" xfId="261"/>
    <cellStyle name="% 5" xfId="262"/>
    <cellStyle name="% 50" xfId="263"/>
    <cellStyle name="% 50 2" xfId="264"/>
    <cellStyle name="% 51" xfId="265"/>
    <cellStyle name="% 51 2" xfId="266"/>
    <cellStyle name="% 52" xfId="267"/>
    <cellStyle name="% 52 2" xfId="268"/>
    <cellStyle name="% 6" xfId="269"/>
    <cellStyle name="% 7" xfId="270"/>
    <cellStyle name="% 8" xfId="271"/>
    <cellStyle name="% 9" xfId="272"/>
    <cellStyle name="%_1.3 Acc Costs NG (2011)" xfId="273"/>
    <cellStyle name="%_1.3s Accounting C Costs Scots" xfId="274"/>
    <cellStyle name="%_1.8 Irregular Items" xfId="275"/>
    <cellStyle name="%_2.14 Year on Year Movt" xfId="276"/>
    <cellStyle name="%_2.14 Year on Year Movt ( (2013)" xfId="277"/>
    <cellStyle name="%_2.14 Year on Year Movt (2011)" xfId="278"/>
    <cellStyle name="%_2.14 Year on Year Movt (2012)" xfId="279"/>
    <cellStyle name="%_2.14 Year on Year Movt 2" xfId="280"/>
    <cellStyle name="%_2.14 Year on Year Movt 3" xfId="281"/>
    <cellStyle name="%_2.14 Year on Year Movt 4" xfId="282"/>
    <cellStyle name="%_2.14 Year on Year Movt 5" xfId="283"/>
    <cellStyle name="%_2.4 Exc &amp; Demin " xfId="284"/>
    <cellStyle name="%_2.4 Exc &amp; Demin  2" xfId="285"/>
    <cellStyle name="%_2.7s Insurance" xfId="286"/>
    <cellStyle name="%_2.7s Insurance 2" xfId="287"/>
    <cellStyle name="%_2010_NGET_TPCR4_RO_FBPQ(Opex) trace only FINAL(DPP)" xfId="288"/>
    <cellStyle name="%_3.1.2 DB Pension Detail" xfId="289"/>
    <cellStyle name="%_3.3 Tax" xfId="290"/>
    <cellStyle name="%_3.3 Tax 2" xfId="291"/>
    <cellStyle name="%_3.3 Tax 2 2" xfId="292"/>
    <cellStyle name="%_3.3 Tax 3" xfId="293"/>
    <cellStyle name="%_3.3 Tax_2.14 Year on Year Movt" xfId="294"/>
    <cellStyle name="%_3.3 Tax_2.14 Year on Year Movt 2" xfId="295"/>
    <cellStyle name="%_3.3 Tax_2.4 Exc &amp; Demin " xfId="296"/>
    <cellStyle name="%_3.3 Tax_2.4 Exc &amp; Demin  2" xfId="297"/>
    <cellStyle name="%_3.3 Tax_2.7s Insurance" xfId="298"/>
    <cellStyle name="%_3.3 Tax_2.7s Insurance 2" xfId="299"/>
    <cellStyle name="%_3.3 Tax_3.1.2 DB Pension Detail" xfId="300"/>
    <cellStyle name="%_3.3 Tax_3.1.2 DB Pension Detail 2" xfId="301"/>
    <cellStyle name="%_3.3 Tax_4.16 Asset lives" xfId="302"/>
    <cellStyle name="%_3.3 Tax_4.16 Asset lives 2" xfId="303"/>
    <cellStyle name="%_4.16 Asset lives" xfId="304"/>
    <cellStyle name="%_4.16 Asset lives 2" xfId="305"/>
    <cellStyle name="%_4.2 Activity Indicators" xfId="306"/>
    <cellStyle name="%_4.2 Activity Indicators 2" xfId="307"/>
    <cellStyle name="%_4.20 Scheme Listing NLR" xfId="308"/>
    <cellStyle name="%_4.20 Scheme Listing NLR 2" xfId="309"/>
    <cellStyle name="%_4.3 Transmission system performance" xfId="310"/>
    <cellStyle name="%_4.3 Transmission system performance 2" xfId="311"/>
    <cellStyle name="%_5.15.1 Cond &amp; Risk-Entry Points" xfId="312"/>
    <cellStyle name="%_5.15.1 Cond &amp; Risk-Entry Points 2" xfId="313"/>
    <cellStyle name="%_5.15.2 Cond &amp; Risk-Exit Points" xfId="314"/>
    <cellStyle name="%_5.15.2 Cond &amp; Risk-Exit Points 2" xfId="315"/>
    <cellStyle name="%_5.15.3 Cond &amp; Risk-Comps" xfId="316"/>
    <cellStyle name="%_5.15.3 Cond &amp; Risk-Comps 2" xfId="317"/>
    <cellStyle name="%_5.15.4 Cond &amp; Risk-Pipelines" xfId="318"/>
    <cellStyle name="%_5.15.4 Cond &amp; Risk-Pipelines 2" xfId="319"/>
    <cellStyle name="%_5.15.5 Cond &amp; Risk-Multijunctin" xfId="320"/>
    <cellStyle name="%_5.15.5 Cond &amp; Risk-Multijunctin 2" xfId="321"/>
    <cellStyle name="%_NGG Capex PCRRP Tables 31 Mar 2010 DraftV6 FINAL" xfId="322"/>
    <cellStyle name="%_NGG Capex PCRRP Tables 31 Mar 2010 DraftV6 FINAL 2" xfId="323"/>
    <cellStyle name="%_NGG Opex PCRRP Tables 31 Mar 2009" xfId="324"/>
    <cellStyle name="%_NGG Opex PCRRP Tables 31 Mar 2009 2" xfId="325"/>
    <cellStyle name="%_NGG TPCR4 Rollover FBPQ (Capex)" xfId="326"/>
    <cellStyle name="%_NGG TPCR4 Rollover FBPQ (Capex) 2" xfId="327"/>
    <cellStyle name="%_Sch 2.1 Eng schedule 2009-10 Final @ 270710" xfId="328"/>
    <cellStyle name="%_Table 4 28_Final" xfId="329"/>
    <cellStyle name="%_Table 4 28_Final 2" xfId="330"/>
    <cellStyle name="%_Table 4-16 - Asset Lives - 2009-10_Final" xfId="331"/>
    <cellStyle name="%_Table 4-16 - Asset Lives - 2009-10_Final (2)" xfId="332"/>
    <cellStyle name="%_Table 4-16 - Asset Lives - 2009-10_Final (2) 2" xfId="333"/>
    <cellStyle name="%_Table 4-16 - Asset Lives - 2009-10_Final 2" xfId="334"/>
    <cellStyle name="%_Table 4-16 - Asset Lives - 2009-10_Final 3" xfId="335"/>
    <cellStyle name="%_Table 4-16 - Asset Lives - 2009-10_Final 4" xfId="336"/>
    <cellStyle name="%_Table 4-16 - Asset Lives - 2009-10_Final 5" xfId="337"/>
    <cellStyle name="%_TPCR4 RollOver NGG Draft Table 5.8 v2" xfId="338"/>
    <cellStyle name="%_Transmission PCRRP tables_SPTL_200809 V1" xfId="339"/>
    <cellStyle name="%_Transmission PCRRP tables_SPTL_200809 V1 2" xfId="340"/>
    <cellStyle name="%_Transmission PCRRP tables_SPTL_200809 V1 3" xfId="341"/>
    <cellStyle name="%_Transmission PCRRP tables_SPTL_200809 V1 3 2" xfId="342"/>
    <cellStyle name="%_Transmission PCRRP tables_SPTL_200809 V1 4" xfId="343"/>
    <cellStyle name="%_Transmission PCRRP tables_SPTL_200809 V1 4 2" xfId="344"/>
    <cellStyle name="%_Transmission PCRRP tables_SPTL_200809 V1_3.1.2 DB Pension Detail" xfId="345"/>
    <cellStyle name="%_Transmission PCRRP tables_SPTL_200809 V1_3.1.2 DB Pension Detail 2" xfId="346"/>
    <cellStyle name="%_Transmission PCRRP tables_SPTL_200809 V1_4.20 Scheme Listing NLR" xfId="347"/>
    <cellStyle name="%_Transmission PCRRP tables_SPTL_200809 V1_4.20 Scheme Listing NLR 2" xfId="348"/>
    <cellStyle name="%_Transmission PCRRP tables_SPTL_200809 V1_Table 4 28_Final" xfId="349"/>
    <cellStyle name="%_Transmission PCRRP tables_SPTL_200809 V1_Table 4 28_Final 2" xfId="350"/>
    <cellStyle name="%_Transmission PCRRP tables_SPTL_200809 V1_Table 4-16 - Asset Lives - 2009-10_Final" xfId="351"/>
    <cellStyle name="%_Transmission PCRRP tables_SPTL_200809 V1_Table 4-16 - Asset Lives - 2009-10_Final (2)" xfId="352"/>
    <cellStyle name="%_Transmission PCRRP tables_SPTL_200809 V1_Table 4-16 - Asset Lives - 2009-10_Final (2) 2" xfId="353"/>
    <cellStyle name="%_Transmission PCRRP tables_SPTL_200809 V1_Table 4-16 - Asset Lives - 2009-10_Final 2" xfId="354"/>
    <cellStyle name="%_Transmission PCRRP tables_SPTL_200809 V1_Table 4-16 - Asset Lives - 2009-10_Final 3" xfId="355"/>
    <cellStyle name="%_Transmission PCRRP tables_SPTL_200809 V1_Table 4-16 - Asset Lives - 2009-10_Final 4" xfId="356"/>
    <cellStyle name="%_Transmission PCRRP tables_SPTL_200809 V1_Table 4-16 - Asset Lives - 2009-10_Final 5" xfId="357"/>
    <cellStyle name="%_VR NGET Opex tables" xfId="358"/>
    <cellStyle name="%_VR NGET Opex tables 2" xfId="359"/>
    <cellStyle name="%_VR Pensions Opex tables" xfId="360"/>
    <cellStyle name="%_VR Pensions Opex tables 2" xfId="361"/>
    <cellStyle name="%_VR Pensions Opex tables_2010_NGET_TPCR4_RO_FBPQ(Opex) trace only FINAL(DPP)" xfId="362"/>
    <cellStyle name="%_VR Pensions Opex tables_2010_NGET_TPCR4_RO_FBPQ(Opex) trace only FINAL(DPP) 2" xfId="363"/>
    <cellStyle name="_070323 - 5yr opex BPQ (Final)" xfId="364"/>
    <cellStyle name="_0708 TO Non-Op Capex (detail)" xfId="365"/>
    <cellStyle name="_0708 TO Non-Op Capex (detail)_2010_NGET_TPCR4_RO_FBPQ(Opex) trace only FINAL(DPP)" xfId="366"/>
    <cellStyle name="_1.3 Acc Costs NG (2011)" xfId="367"/>
    <cellStyle name="_1.8 Irregular Items" xfId="368"/>
    <cellStyle name="_2.14 Year on Year Movt ( (2013)" xfId="369"/>
    <cellStyle name="_2.14 Year on Year Movt (2011)" xfId="370"/>
    <cellStyle name="_2.14 Year on Year Movt (2012)" xfId="371"/>
    <cellStyle name="_Capital Plan - IS UK" xfId="372"/>
    <cellStyle name="_Capital Plan - IS UK_2010_NGET_TPCR4_RO_FBPQ(Opex) trace only FINAL(DPP)" xfId="373"/>
    <cellStyle name="_Metering" xfId="374"/>
    <cellStyle name="_Test scoring_UKGDx_20070924_Pilot (DV)" xfId="375"/>
    <cellStyle name="=C:\WINNT\SYSTEM32\COMMAND.COM" xfId="376"/>
    <cellStyle name="=C:\WINNT\SYSTEM32\COMMAND.COM 2" xfId="377"/>
    <cellStyle name="=C:\WINNT\SYSTEM32\COMMAND.COM 2 2" xfId="378"/>
    <cellStyle name="=C:\WINNT\SYSTEM32\COMMAND.COM 2 2 10" xfId="379"/>
    <cellStyle name="=C:\WINNT\SYSTEM32\COMMAND.COM 2 2 11" xfId="380"/>
    <cellStyle name="=C:\WINNT\SYSTEM32\COMMAND.COM 2 2 12" xfId="381"/>
    <cellStyle name="=C:\WINNT\SYSTEM32\COMMAND.COM 2 2 13" xfId="382"/>
    <cellStyle name="=C:\WINNT\SYSTEM32\COMMAND.COM 2 2 14" xfId="383"/>
    <cellStyle name="=C:\WINNT\SYSTEM32\COMMAND.COM 2 2 15" xfId="384"/>
    <cellStyle name="=C:\WINNT\SYSTEM32\COMMAND.COM 2 2 16" xfId="385"/>
    <cellStyle name="=C:\WINNT\SYSTEM32\COMMAND.COM 2 2 17" xfId="386"/>
    <cellStyle name="=C:\WINNT\SYSTEM32\COMMAND.COM 2 2 18" xfId="387"/>
    <cellStyle name="=C:\WINNT\SYSTEM32\COMMAND.COM 2 2 19" xfId="388"/>
    <cellStyle name="=C:\WINNT\SYSTEM32\COMMAND.COM 2 2 2" xfId="389"/>
    <cellStyle name="=C:\WINNT\SYSTEM32\COMMAND.COM 2 2 2 2" xfId="390"/>
    <cellStyle name="=C:\WINNT\SYSTEM32\COMMAND.COM 2 2 20" xfId="391"/>
    <cellStyle name="=C:\WINNT\SYSTEM32\COMMAND.COM 2 2 21" xfId="392"/>
    <cellStyle name="=C:\WINNT\SYSTEM32\COMMAND.COM 2 2 22" xfId="393"/>
    <cellStyle name="=C:\WINNT\SYSTEM32\COMMAND.COM 2 2 23" xfId="394"/>
    <cellStyle name="=C:\WINNT\SYSTEM32\COMMAND.COM 2 2 24" xfId="395"/>
    <cellStyle name="=C:\WINNT\SYSTEM32\COMMAND.COM 2 2 25" xfId="396"/>
    <cellStyle name="=C:\WINNT\SYSTEM32\COMMAND.COM 2 2 26" xfId="397"/>
    <cellStyle name="=C:\WINNT\SYSTEM32\COMMAND.COM 2 2 27" xfId="398"/>
    <cellStyle name="=C:\WINNT\SYSTEM32\COMMAND.COM 2 2 28" xfId="399"/>
    <cellStyle name="=C:\WINNT\SYSTEM32\COMMAND.COM 2 2 29" xfId="400"/>
    <cellStyle name="=C:\WINNT\SYSTEM32\COMMAND.COM 2 2 3" xfId="401"/>
    <cellStyle name="=C:\WINNT\SYSTEM32\COMMAND.COM 2 2 30" xfId="402"/>
    <cellStyle name="=C:\WINNT\SYSTEM32\COMMAND.COM 2 2 31" xfId="403"/>
    <cellStyle name="=C:\WINNT\SYSTEM32\COMMAND.COM 2 2 32" xfId="404"/>
    <cellStyle name="=C:\WINNT\SYSTEM32\COMMAND.COM 2 2 33" xfId="405"/>
    <cellStyle name="=C:\WINNT\SYSTEM32\COMMAND.COM 2 2 34" xfId="406"/>
    <cellStyle name="=C:\WINNT\SYSTEM32\COMMAND.COM 2 2 35" xfId="407"/>
    <cellStyle name="=C:\WINNT\SYSTEM32\COMMAND.COM 2 2 36" xfId="408"/>
    <cellStyle name="=C:\WINNT\SYSTEM32\COMMAND.COM 2 2 37" xfId="409"/>
    <cellStyle name="=C:\WINNT\SYSTEM32\COMMAND.COM 2 2 38" xfId="410"/>
    <cellStyle name="=C:\WINNT\SYSTEM32\COMMAND.COM 2 2 39" xfId="411"/>
    <cellStyle name="=C:\WINNT\SYSTEM32\COMMAND.COM 2 2 4" xfId="412"/>
    <cellStyle name="=C:\WINNT\SYSTEM32\COMMAND.COM 2 2 40" xfId="413"/>
    <cellStyle name="=C:\WINNT\SYSTEM32\COMMAND.COM 2 2 41" xfId="414"/>
    <cellStyle name="=C:\WINNT\SYSTEM32\COMMAND.COM 2 2 42" xfId="415"/>
    <cellStyle name="=C:\WINNT\SYSTEM32\COMMAND.COM 2 2 43" xfId="416"/>
    <cellStyle name="=C:\WINNT\SYSTEM32\COMMAND.COM 2 2 44" xfId="417"/>
    <cellStyle name="=C:\WINNT\SYSTEM32\COMMAND.COM 2 2 45" xfId="418"/>
    <cellStyle name="=C:\WINNT\SYSTEM32\COMMAND.COM 2 2 46" xfId="419"/>
    <cellStyle name="=C:\WINNT\SYSTEM32\COMMAND.COM 2 2 47" xfId="420"/>
    <cellStyle name="=C:\WINNT\SYSTEM32\COMMAND.COM 2 2 48" xfId="421"/>
    <cellStyle name="=C:\WINNT\SYSTEM32\COMMAND.COM 2 2 5" xfId="422"/>
    <cellStyle name="=C:\WINNT\SYSTEM32\COMMAND.COM 2 2 6" xfId="423"/>
    <cellStyle name="=C:\WINNT\SYSTEM32\COMMAND.COM 2 2 7" xfId="424"/>
    <cellStyle name="=C:\WINNT\SYSTEM32\COMMAND.COM 2 2 8" xfId="425"/>
    <cellStyle name="=C:\WINNT\SYSTEM32\COMMAND.COM 2 2 9" xfId="426"/>
    <cellStyle name="=C:\WINNT\SYSTEM32\COMMAND.COM 2 2_1.3s Accounting C Costs Scots" xfId="427"/>
    <cellStyle name="=C:\WINNT\SYSTEM32\COMMAND.COM 3" xfId="428"/>
    <cellStyle name="=C:\WINNT\SYSTEM32\COMMAND.COM 4" xfId="429"/>
    <cellStyle name="=C:\WINNT\SYSTEM32\COMMAND.COM 4 10" xfId="430"/>
    <cellStyle name="=C:\WINNT\SYSTEM32\COMMAND.COM 4 11" xfId="431"/>
    <cellStyle name="=C:\WINNT\SYSTEM32\COMMAND.COM 4 12" xfId="432"/>
    <cellStyle name="=C:\WINNT\SYSTEM32\COMMAND.COM 4 13" xfId="433"/>
    <cellStyle name="=C:\WINNT\SYSTEM32\COMMAND.COM 4 14" xfId="434"/>
    <cellStyle name="=C:\WINNT\SYSTEM32\COMMAND.COM 4 15" xfId="435"/>
    <cellStyle name="=C:\WINNT\SYSTEM32\COMMAND.COM 4 16" xfId="436"/>
    <cellStyle name="=C:\WINNT\SYSTEM32\COMMAND.COM 4 17" xfId="437"/>
    <cellStyle name="=C:\WINNT\SYSTEM32\COMMAND.COM 4 18" xfId="438"/>
    <cellStyle name="=C:\WINNT\SYSTEM32\COMMAND.COM 4 19" xfId="439"/>
    <cellStyle name="=C:\WINNT\SYSTEM32\COMMAND.COM 4 2" xfId="440"/>
    <cellStyle name="=C:\WINNT\SYSTEM32\COMMAND.COM 4 20" xfId="441"/>
    <cellStyle name="=C:\WINNT\SYSTEM32\COMMAND.COM 4 21" xfId="442"/>
    <cellStyle name="=C:\WINNT\SYSTEM32\COMMAND.COM 4 22" xfId="443"/>
    <cellStyle name="=C:\WINNT\SYSTEM32\COMMAND.COM 4 23" xfId="444"/>
    <cellStyle name="=C:\WINNT\SYSTEM32\COMMAND.COM 4 24" xfId="445"/>
    <cellStyle name="=C:\WINNT\SYSTEM32\COMMAND.COM 4 25" xfId="446"/>
    <cellStyle name="=C:\WINNT\SYSTEM32\COMMAND.COM 4 26" xfId="447"/>
    <cellStyle name="=C:\WINNT\SYSTEM32\COMMAND.COM 4 27" xfId="448"/>
    <cellStyle name="=C:\WINNT\SYSTEM32\COMMAND.COM 4 28" xfId="449"/>
    <cellStyle name="=C:\WINNT\SYSTEM32\COMMAND.COM 4 29" xfId="450"/>
    <cellStyle name="=C:\WINNT\SYSTEM32\COMMAND.COM 4 3" xfId="451"/>
    <cellStyle name="=C:\WINNT\SYSTEM32\COMMAND.COM 4 30" xfId="452"/>
    <cellStyle name="=C:\WINNT\SYSTEM32\COMMAND.COM 4 31" xfId="453"/>
    <cellStyle name="=C:\WINNT\SYSTEM32\COMMAND.COM 4 32" xfId="454"/>
    <cellStyle name="=C:\WINNT\SYSTEM32\COMMAND.COM 4 33" xfId="455"/>
    <cellStyle name="=C:\WINNT\SYSTEM32\COMMAND.COM 4 34" xfId="456"/>
    <cellStyle name="=C:\WINNT\SYSTEM32\COMMAND.COM 4 35" xfId="457"/>
    <cellStyle name="=C:\WINNT\SYSTEM32\COMMAND.COM 4 36" xfId="458"/>
    <cellStyle name="=C:\WINNT\SYSTEM32\COMMAND.COM 4 37" xfId="459"/>
    <cellStyle name="=C:\WINNT\SYSTEM32\COMMAND.COM 4 38" xfId="460"/>
    <cellStyle name="=C:\WINNT\SYSTEM32\COMMAND.COM 4 39" xfId="461"/>
    <cellStyle name="=C:\WINNT\SYSTEM32\COMMAND.COM 4 4" xfId="462"/>
    <cellStyle name="=C:\WINNT\SYSTEM32\COMMAND.COM 4 40" xfId="463"/>
    <cellStyle name="=C:\WINNT\SYSTEM32\COMMAND.COM 4 41" xfId="464"/>
    <cellStyle name="=C:\WINNT\SYSTEM32\COMMAND.COM 4 42" xfId="465"/>
    <cellStyle name="=C:\WINNT\SYSTEM32\COMMAND.COM 4 43" xfId="466"/>
    <cellStyle name="=C:\WINNT\SYSTEM32\COMMAND.COM 4 44" xfId="467"/>
    <cellStyle name="=C:\WINNT\SYSTEM32\COMMAND.COM 4 45" xfId="468"/>
    <cellStyle name="=C:\WINNT\SYSTEM32\COMMAND.COM 4 46" xfId="469"/>
    <cellStyle name="=C:\WINNT\SYSTEM32\COMMAND.COM 4 47" xfId="470"/>
    <cellStyle name="=C:\WINNT\SYSTEM32\COMMAND.COM 4 5" xfId="471"/>
    <cellStyle name="=C:\WINNT\SYSTEM32\COMMAND.COM 4 6" xfId="472"/>
    <cellStyle name="=C:\WINNT\SYSTEM32\COMMAND.COM 4 7" xfId="473"/>
    <cellStyle name="=C:\WINNT\SYSTEM32\COMMAND.COM 4 8" xfId="474"/>
    <cellStyle name="=C:\WINNT\SYSTEM32\COMMAND.COM 4 9" xfId="475"/>
    <cellStyle name="=C:\WINNT\SYSTEM32\COMMAND.COM 4_1.3s Accounting C Costs Scots" xfId="476"/>
    <cellStyle name="=C:\WINNT\SYSTEM32\COMMAND.COM 5" xfId="477"/>
    <cellStyle name="=C:\WINNT\SYSTEM32\COMMAND.COM_2010_NGET_TPCR4_RO_FBPQ(Opex) trace only FINAL(DPP)" xfId="478"/>
    <cellStyle name="=C:\WINNT35\SYSTEM32\COMMAND.COM" xfId="479"/>
    <cellStyle name="=C:\WINNT35\SYSTEM32\COMMAND.COM 10" xfId="480"/>
    <cellStyle name="=C:\WINNT35\SYSTEM32\COMMAND.COM 11" xfId="481"/>
    <cellStyle name="=C:\WINNT35\SYSTEM32\COMMAND.COM 12" xfId="482"/>
    <cellStyle name="=C:\WINNT35\SYSTEM32\COMMAND.COM 13" xfId="483"/>
    <cellStyle name="=C:\WINNT35\SYSTEM32\COMMAND.COM 14" xfId="484"/>
    <cellStyle name="=C:\WINNT35\SYSTEM32\COMMAND.COM 15" xfId="485"/>
    <cellStyle name="=C:\WINNT35\SYSTEM32\COMMAND.COM 16" xfId="486"/>
    <cellStyle name="=C:\WINNT35\SYSTEM32\COMMAND.COM 17" xfId="487"/>
    <cellStyle name="=C:\WINNT35\SYSTEM32\COMMAND.COM 18" xfId="488"/>
    <cellStyle name="=C:\WINNT35\SYSTEM32\COMMAND.COM 19" xfId="489"/>
    <cellStyle name="=C:\WINNT35\SYSTEM32\COMMAND.COM 2" xfId="490"/>
    <cellStyle name="=C:\WINNT35\SYSTEM32\COMMAND.COM 20" xfId="491"/>
    <cellStyle name="=C:\WINNT35\SYSTEM32\COMMAND.COM 21" xfId="492"/>
    <cellStyle name="=C:\WINNT35\SYSTEM32\COMMAND.COM 22" xfId="493"/>
    <cellStyle name="=C:\WINNT35\SYSTEM32\COMMAND.COM 23" xfId="494"/>
    <cellStyle name="=C:\WINNT35\SYSTEM32\COMMAND.COM 24" xfId="495"/>
    <cellStyle name="=C:\WINNT35\SYSTEM32\COMMAND.COM 25" xfId="496"/>
    <cellStyle name="=C:\WINNT35\SYSTEM32\COMMAND.COM 26" xfId="497"/>
    <cellStyle name="=C:\WINNT35\SYSTEM32\COMMAND.COM 27" xfId="498"/>
    <cellStyle name="=C:\WINNT35\SYSTEM32\COMMAND.COM 28" xfId="499"/>
    <cellStyle name="=C:\WINNT35\SYSTEM32\COMMAND.COM 29" xfId="500"/>
    <cellStyle name="=C:\WINNT35\SYSTEM32\COMMAND.COM 3" xfId="501"/>
    <cellStyle name="=C:\WINNT35\SYSTEM32\COMMAND.COM 30" xfId="502"/>
    <cellStyle name="=C:\WINNT35\SYSTEM32\COMMAND.COM 31" xfId="503"/>
    <cellStyle name="=C:\WINNT35\SYSTEM32\COMMAND.COM 32" xfId="504"/>
    <cellStyle name="=C:\WINNT35\SYSTEM32\COMMAND.COM 33" xfId="505"/>
    <cellStyle name="=C:\WINNT35\SYSTEM32\COMMAND.COM 34" xfId="506"/>
    <cellStyle name="=C:\WINNT35\SYSTEM32\COMMAND.COM 35" xfId="507"/>
    <cellStyle name="=C:\WINNT35\SYSTEM32\COMMAND.COM 36" xfId="508"/>
    <cellStyle name="=C:\WINNT35\SYSTEM32\COMMAND.COM 37" xfId="509"/>
    <cellStyle name="=C:\WINNT35\SYSTEM32\COMMAND.COM 38" xfId="510"/>
    <cellStyle name="=C:\WINNT35\SYSTEM32\COMMAND.COM 39" xfId="511"/>
    <cellStyle name="=C:\WINNT35\SYSTEM32\COMMAND.COM 4" xfId="512"/>
    <cellStyle name="=C:\WINNT35\SYSTEM32\COMMAND.COM 40" xfId="513"/>
    <cellStyle name="=C:\WINNT35\SYSTEM32\COMMAND.COM 41" xfId="514"/>
    <cellStyle name="=C:\WINNT35\SYSTEM32\COMMAND.COM 42" xfId="515"/>
    <cellStyle name="=C:\WINNT35\SYSTEM32\COMMAND.COM 43" xfId="516"/>
    <cellStyle name="=C:\WINNT35\SYSTEM32\COMMAND.COM 44" xfId="517"/>
    <cellStyle name="=C:\WINNT35\SYSTEM32\COMMAND.COM 45" xfId="518"/>
    <cellStyle name="=C:\WINNT35\SYSTEM32\COMMAND.COM 46" xfId="519"/>
    <cellStyle name="=C:\WINNT35\SYSTEM32\COMMAND.COM 47" xfId="520"/>
    <cellStyle name="=C:\WINNT35\SYSTEM32\COMMAND.COM 5" xfId="521"/>
    <cellStyle name="=C:\WINNT35\SYSTEM32\COMMAND.COM 6" xfId="522"/>
    <cellStyle name="=C:\WINNT35\SYSTEM32\COMMAND.COM 7" xfId="523"/>
    <cellStyle name="=C:\WINNT35\SYSTEM32\COMMAND.COM 8" xfId="524"/>
    <cellStyle name="=C:\WINNT35\SYSTEM32\COMMAND.COM 9" xfId="525"/>
    <cellStyle name="=C:\WINNT35\SYSTEM32\COMMAND.COM_1.3s Accounting C Costs Scots" xfId="526"/>
    <cellStyle name="20% - Accent1 2" xfId="3"/>
    <cellStyle name="20% - Accent1 2 2" xfId="4"/>
    <cellStyle name="20% - Accent1 2 2 2" xfId="528"/>
    <cellStyle name="20% - Accent1 2 3" xfId="5"/>
    <cellStyle name="20% - Accent1 2 4" xfId="527"/>
    <cellStyle name="20% - Accent1 3" xfId="529"/>
    <cellStyle name="20% - Accent1 4" xfId="3089"/>
    <cellStyle name="20% - Accent2 2" xfId="6"/>
    <cellStyle name="20% - Accent2 2 2" xfId="7"/>
    <cellStyle name="20% - Accent2 2 2 2" xfId="531"/>
    <cellStyle name="20% - Accent2 2 3" xfId="8"/>
    <cellStyle name="20% - Accent2 2 4" xfId="530"/>
    <cellStyle name="20% - Accent2 3" xfId="532"/>
    <cellStyle name="20% - Accent3 2" xfId="9"/>
    <cellStyle name="20% - Accent3 2 2" xfId="10"/>
    <cellStyle name="20% - Accent3 2 2 2" xfId="534"/>
    <cellStyle name="20% - Accent3 2 3" xfId="11"/>
    <cellStyle name="20% - Accent3 2 4" xfId="533"/>
    <cellStyle name="20% - Accent3 3" xfId="535"/>
    <cellStyle name="20% - Accent4 2" xfId="12"/>
    <cellStyle name="20% - Accent4 2 2" xfId="13"/>
    <cellStyle name="20% - Accent4 2 2 2" xfId="537"/>
    <cellStyle name="20% - Accent4 2 3" xfId="14"/>
    <cellStyle name="20% - Accent4 2 4" xfId="536"/>
    <cellStyle name="20% - Accent4 3" xfId="538"/>
    <cellStyle name="20% - Accent5 2" xfId="15"/>
    <cellStyle name="20% - Accent5 2 2" xfId="16"/>
    <cellStyle name="20% - Accent5 2 2 2" xfId="540"/>
    <cellStyle name="20% - Accent5 2 3" xfId="17"/>
    <cellStyle name="20% - Accent5 2 4" xfId="539"/>
    <cellStyle name="20% - Accent5 3" xfId="541"/>
    <cellStyle name="20% - Accent6 2" xfId="18"/>
    <cellStyle name="20% - Accent6 2 2" xfId="19"/>
    <cellStyle name="20% - Accent6 2 2 2" xfId="543"/>
    <cellStyle name="20% - Accent6 2 3" xfId="20"/>
    <cellStyle name="20% - Accent6 2 4" xfId="542"/>
    <cellStyle name="20% - Accent6 3" xfId="544"/>
    <cellStyle name="40% - Accent1 2" xfId="21"/>
    <cellStyle name="40% - Accent1 2 2" xfId="22"/>
    <cellStyle name="40% - Accent1 2 2 2" xfId="546"/>
    <cellStyle name="40% - Accent1 2 3" xfId="23"/>
    <cellStyle name="40% - Accent1 2 4" xfId="545"/>
    <cellStyle name="40% - Accent1 3" xfId="547"/>
    <cellStyle name="40% - Accent2 2" xfId="24"/>
    <cellStyle name="40% - Accent2 2 2" xfId="25"/>
    <cellStyle name="40% - Accent2 2 2 2" xfId="549"/>
    <cellStyle name="40% - Accent2 2 3" xfId="26"/>
    <cellStyle name="40% - Accent2 2 4" xfId="548"/>
    <cellStyle name="40% - Accent2 3" xfId="550"/>
    <cellStyle name="40% - Accent3 2" xfId="27"/>
    <cellStyle name="40% - Accent3 2 2" xfId="28"/>
    <cellStyle name="40% - Accent3 2 2 2" xfId="552"/>
    <cellStyle name="40% - Accent3 2 3" xfId="29"/>
    <cellStyle name="40% - Accent3 2 4" xfId="551"/>
    <cellStyle name="40% - Accent3 3" xfId="553"/>
    <cellStyle name="40% - Accent4 2" xfId="30"/>
    <cellStyle name="40% - Accent4 2 2" xfId="31"/>
    <cellStyle name="40% - Accent4 2 2 2" xfId="555"/>
    <cellStyle name="40% - Accent4 2 3" xfId="32"/>
    <cellStyle name="40% - Accent4 2 4" xfId="554"/>
    <cellStyle name="40% - Accent4 3" xfId="556"/>
    <cellStyle name="40% - Accent5 2" xfId="33"/>
    <cellStyle name="40% - Accent5 2 2" xfId="34"/>
    <cellStyle name="40% - Accent5 2 2 2" xfId="558"/>
    <cellStyle name="40% - Accent5 2 3" xfId="35"/>
    <cellStyle name="40% - Accent5 2 4" xfId="557"/>
    <cellStyle name="40% - Accent5 3" xfId="559"/>
    <cellStyle name="40% - Accent6 2" xfId="36"/>
    <cellStyle name="40% - Accent6 2 2" xfId="37"/>
    <cellStyle name="40% - Accent6 2 2 2" xfId="561"/>
    <cellStyle name="40% - Accent6 2 3" xfId="38"/>
    <cellStyle name="40% - Accent6 2 4" xfId="560"/>
    <cellStyle name="40% - Accent6 3" xfId="562"/>
    <cellStyle name="60% - Accent1 2" xfId="39"/>
    <cellStyle name="60% - Accent1 2 2" xfId="40"/>
    <cellStyle name="60% - Accent1 2 2 2" xfId="564"/>
    <cellStyle name="60% - Accent1 2 3" xfId="41"/>
    <cellStyle name="60% - Accent1 2 4" xfId="563"/>
    <cellStyle name="60% - Accent1 3" xfId="565"/>
    <cellStyle name="60% - Accent2 2" xfId="42"/>
    <cellStyle name="60% - Accent2 2 2" xfId="43"/>
    <cellStyle name="60% - Accent2 2 2 2" xfId="567"/>
    <cellStyle name="60% - Accent2 2 3" xfId="44"/>
    <cellStyle name="60% - Accent2 2 4" xfId="566"/>
    <cellStyle name="60% - Accent2 3" xfId="568"/>
    <cellStyle name="60% - Accent3 2" xfId="45"/>
    <cellStyle name="60% - Accent3 2 2" xfId="46"/>
    <cellStyle name="60% - Accent3 2 2 2" xfId="570"/>
    <cellStyle name="60% - Accent3 2 3" xfId="47"/>
    <cellStyle name="60% - Accent3 2 4" xfId="569"/>
    <cellStyle name="60% - Accent3 3" xfId="571"/>
    <cellStyle name="60% - Accent4 2" xfId="48"/>
    <cellStyle name="60% - Accent4 2 2" xfId="49"/>
    <cellStyle name="60% - Accent4 2 2 2" xfId="573"/>
    <cellStyle name="60% - Accent4 2 3" xfId="50"/>
    <cellStyle name="60% - Accent4 2 4" xfId="572"/>
    <cellStyle name="60% - Accent4 3" xfId="574"/>
    <cellStyle name="60% - Accent5 2" xfId="51"/>
    <cellStyle name="60% - Accent5 2 2" xfId="52"/>
    <cellStyle name="60% - Accent5 2 2 2" xfId="576"/>
    <cellStyle name="60% - Accent5 2 3" xfId="53"/>
    <cellStyle name="60% - Accent5 2 4" xfId="575"/>
    <cellStyle name="60% - Accent5 3" xfId="577"/>
    <cellStyle name="60% - Accent6 2" xfId="54"/>
    <cellStyle name="60% - Accent6 2 2" xfId="55"/>
    <cellStyle name="60% - Accent6 2 2 2" xfId="579"/>
    <cellStyle name="60% - Accent6 2 3" xfId="56"/>
    <cellStyle name="60% - Accent6 2 4" xfId="578"/>
    <cellStyle name="60% - Accent6 3" xfId="580"/>
    <cellStyle name="Accent1 - 20%" xfId="581"/>
    <cellStyle name="Accent1 - 40%" xfId="582"/>
    <cellStyle name="Accent1 - 60%" xfId="583"/>
    <cellStyle name="Accent1 2" xfId="57"/>
    <cellStyle name="Accent1 2 2" xfId="58"/>
    <cellStyle name="Accent1 2 2 2" xfId="585"/>
    <cellStyle name="Accent1 2 3" xfId="59"/>
    <cellStyle name="Accent1 2 4" xfId="584"/>
    <cellStyle name="Accent1 3" xfId="586"/>
    <cellStyle name="Accent1 4" xfId="587"/>
    <cellStyle name="Accent1 5" xfId="3090"/>
    <cellStyle name="Accent1 6" xfId="3091"/>
    <cellStyle name="Accent1 7" xfId="3092"/>
    <cellStyle name="Accent1 8" xfId="3093"/>
    <cellStyle name="Accent1 9" xfId="3094"/>
    <cellStyle name="Accent2 - 20%" xfId="588"/>
    <cellStyle name="Accent2 - 40%" xfId="589"/>
    <cellStyle name="Accent2 - 60%" xfId="590"/>
    <cellStyle name="Accent2 2" xfId="60"/>
    <cellStyle name="Accent2 2 2" xfId="61"/>
    <cellStyle name="Accent2 2 2 2" xfId="592"/>
    <cellStyle name="Accent2 2 3" xfId="62"/>
    <cellStyle name="Accent2 2 4" xfId="591"/>
    <cellStyle name="Accent2 3" xfId="593"/>
    <cellStyle name="Accent2 4" xfId="594"/>
    <cellStyle name="Accent3 - 20%" xfId="595"/>
    <cellStyle name="Accent3 - 40%" xfId="596"/>
    <cellStyle name="Accent3 - 60%" xfId="597"/>
    <cellStyle name="Accent3 2" xfId="63"/>
    <cellStyle name="Accent3 2 2" xfId="64"/>
    <cellStyle name="Accent3 2 2 2" xfId="599"/>
    <cellStyle name="Accent3 2 3" xfId="65"/>
    <cellStyle name="Accent3 2 4" xfId="598"/>
    <cellStyle name="Accent3 3" xfId="600"/>
    <cellStyle name="Accent3 4" xfId="601"/>
    <cellStyle name="Accent4 - 20%" xfId="602"/>
    <cellStyle name="Accent4 - 40%" xfId="603"/>
    <cellStyle name="Accent4 - 60%" xfId="604"/>
    <cellStyle name="Accent4 2" xfId="66"/>
    <cellStyle name="Accent4 2 2" xfId="67"/>
    <cellStyle name="Accent4 2 2 2" xfId="606"/>
    <cellStyle name="Accent4 2 3" xfId="68"/>
    <cellStyle name="Accent4 2 4" xfId="605"/>
    <cellStyle name="Accent4 3" xfId="607"/>
    <cellStyle name="Accent4 4" xfId="608"/>
    <cellStyle name="Accent5 - 20%" xfId="609"/>
    <cellStyle name="Accent5 - 40%" xfId="610"/>
    <cellStyle name="Accent5 - 60%" xfId="611"/>
    <cellStyle name="Accent5 2" xfId="69"/>
    <cellStyle name="Accent5 2 2" xfId="70"/>
    <cellStyle name="Accent5 2 2 2" xfId="613"/>
    <cellStyle name="Accent5 2 3" xfId="71"/>
    <cellStyle name="Accent5 2 4" xfId="612"/>
    <cellStyle name="Accent5 3" xfId="614"/>
    <cellStyle name="Accent5 4" xfId="615"/>
    <cellStyle name="Accent6 - 20%" xfId="616"/>
    <cellStyle name="Accent6 - 40%" xfId="617"/>
    <cellStyle name="Accent6 - 60%" xfId="618"/>
    <cellStyle name="Accent6 2" xfId="72"/>
    <cellStyle name="Accent6 2 2" xfId="73"/>
    <cellStyle name="Accent6 2 2 2" xfId="620"/>
    <cellStyle name="Accent6 2 3" xfId="74"/>
    <cellStyle name="Accent6 2 4" xfId="619"/>
    <cellStyle name="Accent6 3" xfId="621"/>
    <cellStyle name="Accent6 4" xfId="622"/>
    <cellStyle name="Bad 2" xfId="75"/>
    <cellStyle name="Bad 2 2" xfId="76"/>
    <cellStyle name="Bad 2 2 2" xfId="624"/>
    <cellStyle name="Bad 2 3" xfId="77"/>
    <cellStyle name="Bad 2 4" xfId="623"/>
    <cellStyle name="Bad 3" xfId="625"/>
    <cellStyle name="Bad 4" xfId="626"/>
    <cellStyle name="Calculation 2" xfId="78"/>
    <cellStyle name="Calculation 2 2" xfId="79"/>
    <cellStyle name="Calculation 2 2 2" xfId="628"/>
    <cellStyle name="Calculation 2 2 2 2" xfId="3097"/>
    <cellStyle name="Calculation 2 2 3" xfId="3096"/>
    <cellStyle name="Calculation 2 3" xfId="80"/>
    <cellStyle name="Calculation 2 3 2" xfId="629"/>
    <cellStyle name="Calculation 2 3 2 2" xfId="3099"/>
    <cellStyle name="Calculation 2 3 3" xfId="3098"/>
    <cellStyle name="Calculation 2 4" xfId="630"/>
    <cellStyle name="Calculation 2 4 2" xfId="3101"/>
    <cellStyle name="Calculation 2 4 3" xfId="3100"/>
    <cellStyle name="Calculation 2 5" xfId="631"/>
    <cellStyle name="Calculation 2 5 2" xfId="3103"/>
    <cellStyle name="Calculation 2 5 3" xfId="3102"/>
    <cellStyle name="Calculation 2 6" xfId="632"/>
    <cellStyle name="Calculation 2 6 2" xfId="3105"/>
    <cellStyle name="Calculation 2 6 3" xfId="3104"/>
    <cellStyle name="Calculation 2 7" xfId="627"/>
    <cellStyle name="Calculation 2 7 2" xfId="3106"/>
    <cellStyle name="Calculation 2 8" xfId="3095"/>
    <cellStyle name="Calculation 3" xfId="633"/>
    <cellStyle name="Calculation 3 2" xfId="3108"/>
    <cellStyle name="Calculation 3 3" xfId="3107"/>
    <cellStyle name="Calculation 4" xfId="634"/>
    <cellStyle name="Check Cell 2" xfId="81"/>
    <cellStyle name="Check Cell 2 2" xfId="82"/>
    <cellStyle name="Check Cell 2 2 2" xfId="636"/>
    <cellStyle name="Check Cell 2 3" xfId="83"/>
    <cellStyle name="Check Cell 2 4" xfId="635"/>
    <cellStyle name="Check Cell 3" xfId="637"/>
    <cellStyle name="Comma 10" xfId="3109"/>
    <cellStyle name="Comma 11" xfId="3110"/>
    <cellStyle name="Comma 12" xfId="3111"/>
    <cellStyle name="Comma 13" xfId="3112"/>
    <cellStyle name="Comma 2" xfId="638"/>
    <cellStyle name="Comma 2 10" xfId="639"/>
    <cellStyle name="Comma 2 11" xfId="640"/>
    <cellStyle name="Comma 2 12" xfId="641"/>
    <cellStyle name="Comma 2 13" xfId="642"/>
    <cellStyle name="Comma 2 14" xfId="643"/>
    <cellStyle name="Comma 2 15" xfId="644"/>
    <cellStyle name="Comma 2 16" xfId="645"/>
    <cellStyle name="Comma 2 17" xfId="646"/>
    <cellStyle name="Comma 2 18" xfId="647"/>
    <cellStyle name="Comma 2 19" xfId="648"/>
    <cellStyle name="Comma 2 2" xfId="649"/>
    <cellStyle name="Comma 2 2 10" xfId="650"/>
    <cellStyle name="Comma 2 2 11" xfId="651"/>
    <cellStyle name="Comma 2 2 12" xfId="652"/>
    <cellStyle name="Comma 2 2 13" xfId="653"/>
    <cellStyle name="Comma 2 2 14" xfId="654"/>
    <cellStyle name="Comma 2 2 15" xfId="655"/>
    <cellStyle name="Comma 2 2 16" xfId="656"/>
    <cellStyle name="Comma 2 2 17" xfId="657"/>
    <cellStyle name="Comma 2 2 18" xfId="658"/>
    <cellStyle name="Comma 2 2 19" xfId="659"/>
    <cellStyle name="Comma 2 2 2" xfId="660"/>
    <cellStyle name="Comma 2 2 2 2" xfId="661"/>
    <cellStyle name="Comma 2 2 2 2 2" xfId="662"/>
    <cellStyle name="Comma 2 2 2 2 2 2" xfId="663"/>
    <cellStyle name="Comma 2 2 2 3" xfId="664"/>
    <cellStyle name="Comma 2 2 20" xfId="665"/>
    <cellStyle name="Comma 2 2 21" xfId="666"/>
    <cellStyle name="Comma 2 2 22" xfId="667"/>
    <cellStyle name="Comma 2 2 23" xfId="668"/>
    <cellStyle name="Comma 2 2 24" xfId="669"/>
    <cellStyle name="Comma 2 2 25" xfId="670"/>
    <cellStyle name="Comma 2 2 26" xfId="671"/>
    <cellStyle name="Comma 2 2 27" xfId="672"/>
    <cellStyle name="Comma 2 2 28" xfId="673"/>
    <cellStyle name="Comma 2 2 29" xfId="674"/>
    <cellStyle name="Comma 2 2 3" xfId="675"/>
    <cellStyle name="Comma 2 2 30" xfId="676"/>
    <cellStyle name="Comma 2 2 31" xfId="677"/>
    <cellStyle name="Comma 2 2 32" xfId="678"/>
    <cellStyle name="Comma 2 2 33" xfId="679"/>
    <cellStyle name="Comma 2 2 34" xfId="680"/>
    <cellStyle name="Comma 2 2 35" xfId="681"/>
    <cellStyle name="Comma 2 2 36" xfId="682"/>
    <cellStyle name="Comma 2 2 37" xfId="683"/>
    <cellStyle name="Comma 2 2 38" xfId="684"/>
    <cellStyle name="Comma 2 2 39" xfId="685"/>
    <cellStyle name="Comma 2 2 4" xfId="686"/>
    <cellStyle name="Comma 2 2 40" xfId="687"/>
    <cellStyle name="Comma 2 2 41" xfId="688"/>
    <cellStyle name="Comma 2 2 42" xfId="689"/>
    <cellStyle name="Comma 2 2 43" xfId="690"/>
    <cellStyle name="Comma 2 2 44" xfId="691"/>
    <cellStyle name="Comma 2 2 45" xfId="692"/>
    <cellStyle name="Comma 2 2 46" xfId="693"/>
    <cellStyle name="Comma 2 2 47" xfId="694"/>
    <cellStyle name="Comma 2 2 5" xfId="695"/>
    <cellStyle name="Comma 2 2 6" xfId="696"/>
    <cellStyle name="Comma 2 2 7" xfId="697"/>
    <cellStyle name="Comma 2 2 8" xfId="698"/>
    <cellStyle name="Comma 2 2 9" xfId="699"/>
    <cellStyle name="Comma 2 2_3.1.2 DB Pension Detail" xfId="700"/>
    <cellStyle name="Comma 2 20" xfId="701"/>
    <cellStyle name="Comma 2 21" xfId="702"/>
    <cellStyle name="Comma 2 22" xfId="703"/>
    <cellStyle name="Comma 2 23" xfId="704"/>
    <cellStyle name="Comma 2 24" xfId="705"/>
    <cellStyle name="Comma 2 25" xfId="706"/>
    <cellStyle name="Comma 2 26" xfId="707"/>
    <cellStyle name="Comma 2 27" xfId="708"/>
    <cellStyle name="Comma 2 28" xfId="709"/>
    <cellStyle name="Comma 2 29" xfId="710"/>
    <cellStyle name="Comma 2 3" xfId="711"/>
    <cellStyle name="Comma 2 3 10" xfId="712"/>
    <cellStyle name="Comma 2 3 11" xfId="713"/>
    <cellStyle name="Comma 2 3 12" xfId="714"/>
    <cellStyle name="Comma 2 3 13" xfId="715"/>
    <cellStyle name="Comma 2 3 14" xfId="716"/>
    <cellStyle name="Comma 2 3 15" xfId="717"/>
    <cellStyle name="Comma 2 3 16" xfId="718"/>
    <cellStyle name="Comma 2 3 17" xfId="719"/>
    <cellStyle name="Comma 2 3 18" xfId="720"/>
    <cellStyle name="Comma 2 3 19" xfId="721"/>
    <cellStyle name="Comma 2 3 2" xfId="722"/>
    <cellStyle name="Comma 2 3 2 2" xfId="723"/>
    <cellStyle name="Comma 2 3 2 2 2" xfId="724"/>
    <cellStyle name="Comma 2 3 2_3.1.2 DB Pension Detail" xfId="725"/>
    <cellStyle name="Comma 2 3 20" xfId="726"/>
    <cellStyle name="Comma 2 3 21" xfId="727"/>
    <cellStyle name="Comma 2 3 22" xfId="728"/>
    <cellStyle name="Comma 2 3 23" xfId="729"/>
    <cellStyle name="Comma 2 3 24" xfId="730"/>
    <cellStyle name="Comma 2 3 25" xfId="731"/>
    <cellStyle name="Comma 2 3 26" xfId="732"/>
    <cellStyle name="Comma 2 3 27" xfId="733"/>
    <cellStyle name="Comma 2 3 28" xfId="734"/>
    <cellStyle name="Comma 2 3 29" xfId="735"/>
    <cellStyle name="Comma 2 3 3" xfId="736"/>
    <cellStyle name="Comma 2 3 30" xfId="737"/>
    <cellStyle name="Comma 2 3 31" xfId="738"/>
    <cellStyle name="Comma 2 3 32" xfId="739"/>
    <cellStyle name="Comma 2 3 33" xfId="740"/>
    <cellStyle name="Comma 2 3 34" xfId="741"/>
    <cellStyle name="Comma 2 3 35" xfId="742"/>
    <cellStyle name="Comma 2 3 36" xfId="743"/>
    <cellStyle name="Comma 2 3 37" xfId="744"/>
    <cellStyle name="Comma 2 3 38" xfId="745"/>
    <cellStyle name="Comma 2 3 39" xfId="746"/>
    <cellStyle name="Comma 2 3 4" xfId="747"/>
    <cellStyle name="Comma 2 3 40" xfId="748"/>
    <cellStyle name="Comma 2 3 41" xfId="749"/>
    <cellStyle name="Comma 2 3 42" xfId="750"/>
    <cellStyle name="Comma 2 3 43" xfId="751"/>
    <cellStyle name="Comma 2 3 44" xfId="752"/>
    <cellStyle name="Comma 2 3 45" xfId="753"/>
    <cellStyle name="Comma 2 3 46" xfId="754"/>
    <cellStyle name="Comma 2 3 47" xfId="755"/>
    <cellStyle name="Comma 2 3 5" xfId="756"/>
    <cellStyle name="Comma 2 3 6" xfId="757"/>
    <cellStyle name="Comma 2 3 7" xfId="758"/>
    <cellStyle name="Comma 2 3 8" xfId="759"/>
    <cellStyle name="Comma 2 3 9" xfId="760"/>
    <cellStyle name="Comma 2 3_3.1.2 DB Pension Detail" xfId="761"/>
    <cellStyle name="Comma 2 30" xfId="762"/>
    <cellStyle name="Comma 2 31" xfId="763"/>
    <cellStyle name="Comma 2 32" xfId="764"/>
    <cellStyle name="Comma 2 33" xfId="765"/>
    <cellStyle name="Comma 2 34" xfId="766"/>
    <cellStyle name="Comma 2 35" xfId="767"/>
    <cellStyle name="Comma 2 36" xfId="768"/>
    <cellStyle name="Comma 2 37" xfId="769"/>
    <cellStyle name="Comma 2 38" xfId="770"/>
    <cellStyle name="Comma 2 39" xfId="771"/>
    <cellStyle name="Comma 2 4" xfId="772"/>
    <cellStyle name="Comma 2 4 2" xfId="773"/>
    <cellStyle name="Comma 2 40" xfId="774"/>
    <cellStyle name="Comma 2 41" xfId="775"/>
    <cellStyle name="Comma 2 42" xfId="776"/>
    <cellStyle name="Comma 2 43" xfId="777"/>
    <cellStyle name="Comma 2 44" xfId="778"/>
    <cellStyle name="Comma 2 45" xfId="779"/>
    <cellStyle name="Comma 2 46" xfId="780"/>
    <cellStyle name="Comma 2 47" xfId="781"/>
    <cellStyle name="Comma 2 48" xfId="782"/>
    <cellStyle name="Comma 2 49" xfId="783"/>
    <cellStyle name="Comma 2 5" xfId="784"/>
    <cellStyle name="Comma 2 50" xfId="785"/>
    <cellStyle name="Comma 2 51" xfId="786"/>
    <cellStyle name="Comma 2 6" xfId="787"/>
    <cellStyle name="Comma 2 7" xfId="788"/>
    <cellStyle name="Comma 2 8" xfId="789"/>
    <cellStyle name="Comma 2 9" xfId="790"/>
    <cellStyle name="Comma 2_2.11 Staff NG BS" xfId="791"/>
    <cellStyle name="Comma 3" xfId="792"/>
    <cellStyle name="Comma 3 10" xfId="793"/>
    <cellStyle name="Comma 3 11" xfId="794"/>
    <cellStyle name="Comma 3 12" xfId="795"/>
    <cellStyle name="Comma 3 13" xfId="796"/>
    <cellStyle name="Comma 3 14" xfId="797"/>
    <cellStyle name="Comma 3 15" xfId="798"/>
    <cellStyle name="Comma 3 16" xfId="799"/>
    <cellStyle name="Comma 3 17" xfId="800"/>
    <cellStyle name="Comma 3 18" xfId="801"/>
    <cellStyle name="Comma 3 19" xfId="802"/>
    <cellStyle name="Comma 3 2" xfId="803"/>
    <cellStyle name="Comma 3 2 2" xfId="804"/>
    <cellStyle name="Comma 3 2 3" xfId="805"/>
    <cellStyle name="Comma 3 2 3 2" xfId="806"/>
    <cellStyle name="Comma 3 2 4" xfId="807"/>
    <cellStyle name="Comma 3 2 4 2" xfId="808"/>
    <cellStyle name="Comma 3 2_3.1.2 DB Pension Detail" xfId="809"/>
    <cellStyle name="Comma 3 20" xfId="810"/>
    <cellStyle name="Comma 3 21" xfId="811"/>
    <cellStyle name="Comma 3 22" xfId="812"/>
    <cellStyle name="Comma 3 23" xfId="813"/>
    <cellStyle name="Comma 3 24" xfId="814"/>
    <cellStyle name="Comma 3 25" xfId="815"/>
    <cellStyle name="Comma 3 26" xfId="816"/>
    <cellStyle name="Comma 3 27" xfId="817"/>
    <cellStyle name="Comma 3 28" xfId="818"/>
    <cellStyle name="Comma 3 29" xfId="819"/>
    <cellStyle name="Comma 3 3" xfId="820"/>
    <cellStyle name="Comma 3 3 2" xfId="821"/>
    <cellStyle name="Comma 3 3 2 2" xfId="822"/>
    <cellStyle name="Comma 3 3 3" xfId="823"/>
    <cellStyle name="Comma 3 3 3 2" xfId="824"/>
    <cellStyle name="Comma 3 30" xfId="825"/>
    <cellStyle name="Comma 3 31" xfId="826"/>
    <cellStyle name="Comma 3 32" xfId="827"/>
    <cellStyle name="Comma 3 33" xfId="828"/>
    <cellStyle name="Comma 3 34" xfId="829"/>
    <cellStyle name="Comma 3 35" xfId="830"/>
    <cellStyle name="Comma 3 36" xfId="831"/>
    <cellStyle name="Comma 3 37" xfId="832"/>
    <cellStyle name="Comma 3 38" xfId="833"/>
    <cellStyle name="Comma 3 39" xfId="834"/>
    <cellStyle name="Comma 3 4" xfId="835"/>
    <cellStyle name="Comma 3 40" xfId="836"/>
    <cellStyle name="Comma 3 41" xfId="837"/>
    <cellStyle name="Comma 3 42" xfId="838"/>
    <cellStyle name="Comma 3 43" xfId="839"/>
    <cellStyle name="Comma 3 44" xfId="840"/>
    <cellStyle name="Comma 3 45" xfId="841"/>
    <cellStyle name="Comma 3 46" xfId="842"/>
    <cellStyle name="Comma 3 47" xfId="843"/>
    <cellStyle name="Comma 3 48" xfId="844"/>
    <cellStyle name="Comma 3 49" xfId="845"/>
    <cellStyle name="Comma 3 5" xfId="846"/>
    <cellStyle name="Comma 3 50" xfId="847"/>
    <cellStyle name="Comma 3 50 2" xfId="848"/>
    <cellStyle name="Comma 3 51" xfId="849"/>
    <cellStyle name="Comma 3 6" xfId="850"/>
    <cellStyle name="Comma 3 7" xfId="851"/>
    <cellStyle name="Comma 3 8" xfId="852"/>
    <cellStyle name="Comma 3 9" xfId="853"/>
    <cellStyle name="Comma 3_3.1.2 DB Pension Detail" xfId="854"/>
    <cellStyle name="Comma 4" xfId="855"/>
    <cellStyle name="Comma 4 2" xfId="856"/>
    <cellStyle name="Comma 4 2 2" xfId="857"/>
    <cellStyle name="Comma 4 3" xfId="858"/>
    <cellStyle name="Comma 5" xfId="859"/>
    <cellStyle name="Comma 5 2" xfId="860"/>
    <cellStyle name="Comma 5 2 2" xfId="861"/>
    <cellStyle name="Comma 5 2 2 2" xfId="862"/>
    <cellStyle name="Comma 5 2 2 3" xfId="863"/>
    <cellStyle name="Comma 5 2 2 4" xfId="864"/>
    <cellStyle name="Comma 5 2 3" xfId="865"/>
    <cellStyle name="Comma 5 3" xfId="866"/>
    <cellStyle name="Comma 6" xfId="867"/>
    <cellStyle name="Comma 6 2" xfId="868"/>
    <cellStyle name="Comma 7" xfId="869"/>
    <cellStyle name="Comma 8" xfId="870"/>
    <cellStyle name="Comma 9" xfId="3113"/>
    <cellStyle name="Currency 2" xfId="871"/>
    <cellStyle name="Currency 2 2" xfId="872"/>
    <cellStyle name="Currency 2 2 2" xfId="873"/>
    <cellStyle name="Currency 3" xfId="874"/>
    <cellStyle name="Currency 4" xfId="875"/>
    <cellStyle name="Currency 5" xfId="3114"/>
    <cellStyle name="Currency 6" xfId="3115"/>
    <cellStyle name="Currency 7" xfId="3116"/>
    <cellStyle name="Currency 8" xfId="3117"/>
    <cellStyle name="Currency 9" xfId="3118"/>
    <cellStyle name="Date" xfId="876"/>
    <cellStyle name="Date 2" xfId="877"/>
    <cellStyle name="Date_2010_NGET_TPCR4_RO_FBPQ(Opex) trace only FINAL(DPP)" xfId="878"/>
    <cellStyle name="Dezimal [0]_Compiling Utility Macros" xfId="879"/>
    <cellStyle name="Dezimal_Compiling Utility Macros" xfId="880"/>
    <cellStyle name="Emphasis 1" xfId="881"/>
    <cellStyle name="Emphasis 2" xfId="882"/>
    <cellStyle name="Emphasis 3" xfId="883"/>
    <cellStyle name="Euro" xfId="884"/>
    <cellStyle name="Explanatory Text 2" xfId="84"/>
    <cellStyle name="Explanatory Text 2 2" xfId="85"/>
    <cellStyle name="Explanatory Text 2 3" xfId="86"/>
    <cellStyle name="Explanatory Text 2 4" xfId="885"/>
    <cellStyle name="Explanatory Text 3" xfId="886"/>
    <cellStyle name="Good 2" xfId="87"/>
    <cellStyle name="Good 2 2" xfId="88"/>
    <cellStyle name="Good 2 2 2" xfId="888"/>
    <cellStyle name="Good 2 3" xfId="89"/>
    <cellStyle name="Good 2 4" xfId="887"/>
    <cellStyle name="Good 3" xfId="889"/>
    <cellStyle name="Heading 1 2" xfId="90"/>
    <cellStyle name="Heading 1 2 2" xfId="91"/>
    <cellStyle name="Heading 1 2 3" xfId="92"/>
    <cellStyle name="Heading 1 2 4" xfId="890"/>
    <cellStyle name="Heading 1 3" xfId="891"/>
    <cellStyle name="Heading 2 2" xfId="93"/>
    <cellStyle name="Heading 2 2 2" xfId="94"/>
    <cellStyle name="Heading 2 2 3" xfId="95"/>
    <cellStyle name="Heading 2 2 4" xfId="892"/>
    <cellStyle name="Heading 2 3" xfId="893"/>
    <cellStyle name="Heading 3 2" xfId="96"/>
    <cellStyle name="Heading 3 2 2" xfId="97"/>
    <cellStyle name="Heading 3 2 3" xfId="98"/>
    <cellStyle name="Heading 3 2 4" xfId="894"/>
    <cellStyle name="Heading 3 3" xfId="895"/>
    <cellStyle name="Heading 4 2" xfId="99"/>
    <cellStyle name="Heading 4 2 2" xfId="100"/>
    <cellStyle name="Heading 4 2 3" xfId="101"/>
    <cellStyle name="Heading 4 2 4" xfId="896"/>
    <cellStyle name="Heading 4 3" xfId="897"/>
    <cellStyle name="Hyperlink 2" xfId="898"/>
    <cellStyle name="Hyperlink 2 2" xfId="899"/>
    <cellStyle name="Hyperlink 2 2 2" xfId="3119"/>
    <cellStyle name="Hyperlink 2 3" xfId="900"/>
    <cellStyle name="Hyperlink 2 4" xfId="901"/>
    <cellStyle name="Hyperlink 2 4 2" xfId="902"/>
    <cellStyle name="Hyperlink 2 5" xfId="903"/>
    <cellStyle name="Hyperlink 2 5 2" xfId="904"/>
    <cellStyle name="Hyperlink 2 6" xfId="905"/>
    <cellStyle name="Hyperlink 2 6 2" xfId="906"/>
    <cellStyle name="Hyperlink 2 7" xfId="907"/>
    <cellStyle name="Hyperlink 2 7 2" xfId="908"/>
    <cellStyle name="Hyperlink 2 8" xfId="909"/>
    <cellStyle name="Hyperlink 2 8 2" xfId="910"/>
    <cellStyle name="Hyperlink 2_Book1" xfId="911"/>
    <cellStyle name="Hyperlink 3" xfId="912"/>
    <cellStyle name="Hyperlink 4" xfId="913"/>
    <cellStyle name="Input 2" xfId="102"/>
    <cellStyle name="Input 2 2" xfId="103"/>
    <cellStyle name="Input 2 2 2" xfId="915"/>
    <cellStyle name="Input 2 2 2 2" xfId="3122"/>
    <cellStyle name="Input 2 2 3" xfId="3121"/>
    <cellStyle name="Input 2 3" xfId="104"/>
    <cellStyle name="Input 2 3 2" xfId="916"/>
    <cellStyle name="Input 2 3 2 2" xfId="3124"/>
    <cellStyle name="Input 2 3 3" xfId="3123"/>
    <cellStyle name="Input 2 4" xfId="917"/>
    <cellStyle name="Input 2 4 2" xfId="3126"/>
    <cellStyle name="Input 2 4 3" xfId="3125"/>
    <cellStyle name="Input 2 5" xfId="918"/>
    <cellStyle name="Input 2 5 2" xfId="3128"/>
    <cellStyle name="Input 2 5 3" xfId="3127"/>
    <cellStyle name="Input 2 6" xfId="919"/>
    <cellStyle name="Input 2 6 2" xfId="3130"/>
    <cellStyle name="Input 2 6 3" xfId="3129"/>
    <cellStyle name="Input 2 7" xfId="914"/>
    <cellStyle name="Input 2 7 2" xfId="3131"/>
    <cellStyle name="Input 2 8" xfId="3120"/>
    <cellStyle name="Input 3" xfId="920"/>
    <cellStyle name="Input 3 2" xfId="3133"/>
    <cellStyle name="Input 3 3" xfId="3132"/>
    <cellStyle name="InputData" xfId="921"/>
    <cellStyle name="Linked Cell 2" xfId="105"/>
    <cellStyle name="Linked Cell 2 2" xfId="106"/>
    <cellStyle name="Linked Cell 2 3" xfId="107"/>
    <cellStyle name="Linked Cell 2 4" xfId="922"/>
    <cellStyle name="Linked Cell 3" xfId="923"/>
    <cellStyle name="Neutral 2" xfId="108"/>
    <cellStyle name="Neutral 2 2" xfId="109"/>
    <cellStyle name="Neutral 2 2 2" xfId="925"/>
    <cellStyle name="Neutral 2 3" xfId="110"/>
    <cellStyle name="Neutral 2 4" xfId="924"/>
    <cellStyle name="Neutral 3" xfId="926"/>
    <cellStyle name="Normal" xfId="0" builtinId="0"/>
    <cellStyle name="Normal 10" xfId="927"/>
    <cellStyle name="Normal 10 2" xfId="111"/>
    <cellStyle name="Normal 100" xfId="928"/>
    <cellStyle name="Normal 100 2" xfId="929"/>
    <cellStyle name="Normal 101" xfId="930"/>
    <cellStyle name="Normal 101 2" xfId="931"/>
    <cellStyle name="Normal 102" xfId="932"/>
    <cellStyle name="Normal 103" xfId="933"/>
    <cellStyle name="Normal 104" xfId="934"/>
    <cellStyle name="Normal 105" xfId="935"/>
    <cellStyle name="Normal 105 2" xfId="162"/>
    <cellStyle name="Normal 105 2 2" xfId="3077"/>
    <cellStyle name="Normal 105 2 3" xfId="3078"/>
    <cellStyle name="Normal 105 2 5" xfId="3079"/>
    <cellStyle name="Normal 105 2 6" xfId="3081"/>
    <cellStyle name="Normal 105 2 7" xfId="3083"/>
    <cellStyle name="Normal 105 3" xfId="3134"/>
    <cellStyle name="Normal 106" xfId="936"/>
    <cellStyle name="Normal 106 2" xfId="937"/>
    <cellStyle name="Normal 107" xfId="938"/>
    <cellStyle name="Normal 107 2" xfId="939"/>
    <cellStyle name="Normal 108" xfId="940"/>
    <cellStyle name="Normal 108 2" xfId="941"/>
    <cellStyle name="Normal 108 2 2" xfId="3135"/>
    <cellStyle name="Normal 108 3" xfId="3136"/>
    <cellStyle name="Normal 109" xfId="942"/>
    <cellStyle name="Normal 109 2" xfId="943"/>
    <cellStyle name="Normal 109 2 2" xfId="3137"/>
    <cellStyle name="Normal 109 3" xfId="3138"/>
    <cellStyle name="Normal 11" xfId="112"/>
    <cellStyle name="Normal 11 2" xfId="945"/>
    <cellStyle name="Normal 11 2 2" xfId="946"/>
    <cellStyle name="Normal 11 2 2 2" xfId="947"/>
    <cellStyle name="Normal 11 2 2 2 2" xfId="948"/>
    <cellStyle name="Normal 11 2 2 2_Networks Project Reporting Template" xfId="949"/>
    <cellStyle name="Normal 11 2 2 3" xfId="950"/>
    <cellStyle name="Normal 11 2 2_Networks Project Reporting Template" xfId="951"/>
    <cellStyle name="Normal 11 2 3" xfId="952"/>
    <cellStyle name="Normal 11 2 3 2" xfId="953"/>
    <cellStyle name="Normal 11 2 3_Networks Project Reporting Template" xfId="954"/>
    <cellStyle name="Normal 11 2 4" xfId="955"/>
    <cellStyle name="Normal 11 2_Networks Project Reporting Template" xfId="956"/>
    <cellStyle name="Normal 11 3" xfId="957"/>
    <cellStyle name="Normal 11 3 2" xfId="958"/>
    <cellStyle name="Normal 11 3 2 2" xfId="959"/>
    <cellStyle name="Normal 11 3 2_Networks Project Reporting Template" xfId="960"/>
    <cellStyle name="Normal 11 3 3" xfId="961"/>
    <cellStyle name="Normal 11 3_Networks Project Reporting Template" xfId="962"/>
    <cellStyle name="Normal 11 4" xfId="963"/>
    <cellStyle name="Normal 11 4 2" xfId="964"/>
    <cellStyle name="Normal 11 4_Networks Project Reporting Template" xfId="965"/>
    <cellStyle name="Normal 11 5" xfId="966"/>
    <cellStyle name="Normal 11 5 2" xfId="967"/>
    <cellStyle name="Normal 11 5_Networks Project Reporting Template" xfId="968"/>
    <cellStyle name="Normal 11 6" xfId="969"/>
    <cellStyle name="Normal 11 7" xfId="944"/>
    <cellStyle name="Normal 11_1.3s Accounting C Costs Scots" xfId="970"/>
    <cellStyle name="Normal 110" xfId="971"/>
    <cellStyle name="Normal 110 2" xfId="972"/>
    <cellStyle name="Normal 110 2 2" xfId="3139"/>
    <cellStyle name="Normal 110 3" xfId="3140"/>
    <cellStyle name="Normal 111" xfId="973"/>
    <cellStyle name="Normal 111 2" xfId="974"/>
    <cellStyle name="Normal 111 2 2" xfId="3141"/>
    <cellStyle name="Normal 111 3" xfId="3142"/>
    <cellStyle name="Normal 112" xfId="975"/>
    <cellStyle name="Normal 112 2" xfId="976"/>
    <cellStyle name="Normal 112 2 2" xfId="3143"/>
    <cellStyle name="Normal 112 3" xfId="3144"/>
    <cellStyle name="Normal 113" xfId="977"/>
    <cellStyle name="Normal 113 2" xfId="978"/>
    <cellStyle name="Normal 113 2 2" xfId="3145"/>
    <cellStyle name="Normal 113 3" xfId="3146"/>
    <cellStyle name="Normal 114" xfId="979"/>
    <cellStyle name="Normal 114 2" xfId="980"/>
    <cellStyle name="Normal 114 2 2" xfId="3147"/>
    <cellStyle name="Normal 114 3" xfId="3148"/>
    <cellStyle name="Normal 115" xfId="981"/>
    <cellStyle name="Normal 115 2" xfId="982"/>
    <cellStyle name="Normal 115 2 2" xfId="3149"/>
    <cellStyle name="Normal 115 3" xfId="3150"/>
    <cellStyle name="Normal 116" xfId="983"/>
    <cellStyle name="Normal 116 2" xfId="984"/>
    <cellStyle name="Normal 116 2 2" xfId="3151"/>
    <cellStyle name="Normal 116 3" xfId="3152"/>
    <cellStyle name="Normal 117" xfId="985"/>
    <cellStyle name="Normal 118" xfId="986"/>
    <cellStyle name="Normal 118 2" xfId="987"/>
    <cellStyle name="Normal 118 2 2" xfId="3153"/>
    <cellStyle name="Normal 118 3" xfId="3154"/>
    <cellStyle name="Normal 119" xfId="988"/>
    <cellStyle name="Normal 119 2" xfId="3155"/>
    <cellStyle name="Normal 12" xfId="989"/>
    <cellStyle name="Normal 12 2" xfId="990"/>
    <cellStyle name="Normal 12 2 2" xfId="991"/>
    <cellStyle name="Normal 12 2 2 2" xfId="992"/>
    <cellStyle name="Normal 12 2 2 2 2" xfId="993"/>
    <cellStyle name="Normal 12 2 2 2_Networks Project Reporting Template" xfId="994"/>
    <cellStyle name="Normal 12 2 2 3" xfId="995"/>
    <cellStyle name="Normal 12 2 2_Elec_DDT_template_NGv3 11Mar11 415 Proposals NG" xfId="996"/>
    <cellStyle name="Normal 12 2 3" xfId="997"/>
    <cellStyle name="Normal 12 2 3 2" xfId="998"/>
    <cellStyle name="Normal 12 2 3_Networks Project Reporting Template" xfId="999"/>
    <cellStyle name="Normal 12 2 4" xfId="1000"/>
    <cellStyle name="Normal 12 2 4 2" xfId="1001"/>
    <cellStyle name="Normal 12 2 4_Networks Project Reporting Template" xfId="1002"/>
    <cellStyle name="Normal 12 2 5" xfId="1003"/>
    <cellStyle name="Normal 12 2_Elec_DDT_template_NGv3 11Mar11 415 Proposals NG" xfId="1004"/>
    <cellStyle name="Normal 12 3" xfId="1005"/>
    <cellStyle name="Normal 12 3 2" xfId="1006"/>
    <cellStyle name="Normal 12 3 2 2" xfId="1007"/>
    <cellStyle name="Normal 12 3 2_Networks Project Reporting Template" xfId="1008"/>
    <cellStyle name="Normal 12 3 3" xfId="1009"/>
    <cellStyle name="Normal 12 3_Networks Project Reporting Template" xfId="1010"/>
    <cellStyle name="Normal 12 4" xfId="1011"/>
    <cellStyle name="Normal 12 4 2" xfId="1012"/>
    <cellStyle name="Normal 12 4_Networks Project Reporting Template" xfId="1013"/>
    <cellStyle name="Normal 12 5" xfId="1014"/>
    <cellStyle name="Normal 12_1.3s Accounting C Costs Scots" xfId="1015"/>
    <cellStyle name="Normal 120" xfId="163"/>
    <cellStyle name="Normal 121" xfId="3076"/>
    <cellStyle name="Normal 121 2" xfId="3156"/>
    <cellStyle name="Normal 122" xfId="3088"/>
    <cellStyle name="Normal 122 4" xfId="3080"/>
    <cellStyle name="Normal 122 5" xfId="3082"/>
    <cellStyle name="Normal 122 6" xfId="3084"/>
    <cellStyle name="Normal 123" xfId="3157"/>
    <cellStyle name="Normal 124" xfId="3158"/>
    <cellStyle name="Normal 125" xfId="3159"/>
    <cellStyle name="Normal 126" xfId="3160"/>
    <cellStyle name="Normal 127" xfId="3161"/>
    <cellStyle name="Normal 128" xfId="3162"/>
    <cellStyle name="Normal 129" xfId="3163"/>
    <cellStyle name="Normal 13" xfId="1016"/>
    <cellStyle name="Normal 13 2" xfId="1017"/>
    <cellStyle name="Normal 13 2 2" xfId="1018"/>
    <cellStyle name="Normal 13 2 2 2" xfId="1019"/>
    <cellStyle name="Normal 13 2 2 2 2" xfId="1020"/>
    <cellStyle name="Normal 13 2 2 2_Networks Project Reporting Template" xfId="1021"/>
    <cellStyle name="Normal 13 2 2 3" xfId="1022"/>
    <cellStyle name="Normal 13 2 2_Networks Project Reporting Template" xfId="1023"/>
    <cellStyle name="Normal 13 2 3" xfId="1024"/>
    <cellStyle name="Normal 13 2 3 2" xfId="1025"/>
    <cellStyle name="Normal 13 2 3_Networks Project Reporting Template" xfId="1026"/>
    <cellStyle name="Normal 13 2 4" xfId="1027"/>
    <cellStyle name="Normal 13 2_Networks Project Reporting Template" xfId="1028"/>
    <cellStyle name="Normal 13 3" xfId="1029"/>
    <cellStyle name="Normal 13 3 2" xfId="1030"/>
    <cellStyle name="Normal 13 3_Networks Project Reporting Template" xfId="1031"/>
    <cellStyle name="Normal 13 4" xfId="1032"/>
    <cellStyle name="Normal 13_2010_NGET_TPCR4_RO_FBPQ(Opex) trace only FINAL(DPP)" xfId="1033"/>
    <cellStyle name="Normal 130" xfId="3164"/>
    <cellStyle name="Normal 131" xfId="3165"/>
    <cellStyle name="Normal 132" xfId="3166"/>
    <cellStyle name="Normal 133" xfId="3167"/>
    <cellStyle name="Normal 134" xfId="3168"/>
    <cellStyle name="Normal 135" xfId="3169"/>
    <cellStyle name="Normal 136" xfId="3170"/>
    <cellStyle name="Normal 137" xfId="3171"/>
    <cellStyle name="Normal 138" xfId="3172"/>
    <cellStyle name="Normal 139" xfId="3173"/>
    <cellStyle name="Normal 14" xfId="1034"/>
    <cellStyle name="Normal 14 2" xfId="1035"/>
    <cellStyle name="Normal 14 2 2" xfId="1036"/>
    <cellStyle name="Normal 14 2_Networks Project Reporting Template" xfId="1037"/>
    <cellStyle name="Normal 14 3" xfId="1038"/>
    <cellStyle name="Normal 14 3 2" xfId="1039"/>
    <cellStyle name="Normal 14 4" xfId="1040"/>
    <cellStyle name="Normal 14_4.20 Scheme Listing NLR" xfId="1041"/>
    <cellStyle name="Normal 140" xfId="3174"/>
    <cellStyle name="Normal 141" xfId="3175"/>
    <cellStyle name="Normal 142" xfId="3176"/>
    <cellStyle name="Normal 143" xfId="3177"/>
    <cellStyle name="Normal 144" xfId="3178"/>
    <cellStyle name="Normal 145" xfId="3179"/>
    <cellStyle name="Normal 146" xfId="3180"/>
    <cellStyle name="Normal 147" xfId="3181"/>
    <cellStyle name="Normal 148" xfId="3182"/>
    <cellStyle name="Normal 149" xfId="3183"/>
    <cellStyle name="Normal 15" xfId="1042"/>
    <cellStyle name="Normal 15 2" xfId="1043"/>
    <cellStyle name="Normal 15 2 2" xfId="1044"/>
    <cellStyle name="Normal 15 3" xfId="1045"/>
    <cellStyle name="Normal 15_4.20 Scheme Listing NLR" xfId="1046"/>
    <cellStyle name="Normal 150" xfId="3184"/>
    <cellStyle name="Normal 151" xfId="3185"/>
    <cellStyle name="Normal 152" xfId="3186"/>
    <cellStyle name="Normal 153" xfId="3187"/>
    <cellStyle name="Normal 154" xfId="3188"/>
    <cellStyle name="Normal 155" xfId="3189"/>
    <cellStyle name="Normal 156" xfId="3190"/>
    <cellStyle name="Normal 16" xfId="1047"/>
    <cellStyle name="Normal 16 2" xfId="1048"/>
    <cellStyle name="Normal 16 3" xfId="1049"/>
    <cellStyle name="Normal 16 3 2" xfId="1050"/>
    <cellStyle name="Normal 16 3 2 2" xfId="1051"/>
    <cellStyle name="Normal 16 3 2 2 2" xfId="1052"/>
    <cellStyle name="Normal 16 3 2 2 3" xfId="1053"/>
    <cellStyle name="Normal 16 3 2 2_Networks Project Reporting Template" xfId="1054"/>
    <cellStyle name="Normal 16 3 2 3" xfId="1055"/>
    <cellStyle name="Normal 16 3 2 4" xfId="1056"/>
    <cellStyle name="Normal 16 3 2_Networks Project Reporting Template" xfId="1057"/>
    <cellStyle name="Normal 16 3 3" xfId="1058"/>
    <cellStyle name="Normal 16 3_Networks Project Reporting Template" xfId="1059"/>
    <cellStyle name="Normal 16 4" xfId="1060"/>
    <cellStyle name="Normal 16_4.20 Scheme Listing NLR" xfId="1061"/>
    <cellStyle name="Normal 17" xfId="113"/>
    <cellStyle name="Normal 17 2" xfId="1063"/>
    <cellStyle name="Normal 17 3" xfId="1062"/>
    <cellStyle name="Normal 17_Networks Project Reporting Template" xfId="1064"/>
    <cellStyle name="Normal 18" xfId="1065"/>
    <cellStyle name="Normal 18 2" xfId="1066"/>
    <cellStyle name="Normal 18_Networks Project Reporting Template" xfId="1067"/>
    <cellStyle name="Normal 19" xfId="1068"/>
    <cellStyle name="Normal 2" xfId="114"/>
    <cellStyle name="Normal 2 10" xfId="1070"/>
    <cellStyle name="Normal 2 11" xfId="1071"/>
    <cellStyle name="Normal 2 12" xfId="115"/>
    <cellStyle name="Normal 2 12 2" xfId="116"/>
    <cellStyle name="Normal 2 12 3" xfId="1072"/>
    <cellStyle name="Normal 2 13" xfId="1073"/>
    <cellStyle name="Normal 2 14" xfId="1074"/>
    <cellStyle name="Normal 2 15" xfId="1075"/>
    <cellStyle name="Normal 2 16" xfId="1076"/>
    <cellStyle name="Normal 2 17" xfId="1077"/>
    <cellStyle name="Normal 2 18" xfId="1078"/>
    <cellStyle name="Normal 2 19" xfId="1079"/>
    <cellStyle name="Normal 2 2" xfId="117"/>
    <cellStyle name="Normal 2 2 10" xfId="1081"/>
    <cellStyle name="Normal 2 2 11" xfId="1082"/>
    <cellStyle name="Normal 2 2 12" xfId="1083"/>
    <cellStyle name="Normal 2 2 13" xfId="1084"/>
    <cellStyle name="Normal 2 2 14" xfId="1085"/>
    <cellStyle name="Normal 2 2 15" xfId="1086"/>
    <cellStyle name="Normal 2 2 16" xfId="1087"/>
    <cellStyle name="Normal 2 2 17" xfId="1088"/>
    <cellStyle name="Normal 2 2 18" xfId="1089"/>
    <cellStyle name="Normal 2 2 19" xfId="1090"/>
    <cellStyle name="Normal 2 2 2" xfId="1091"/>
    <cellStyle name="Normal 2 2 2 2" xfId="1092"/>
    <cellStyle name="Normal 2 2 2_3.1.2 DB Pension Detail" xfId="1093"/>
    <cellStyle name="Normal 2 2 20" xfId="1094"/>
    <cellStyle name="Normal 2 2 21" xfId="1095"/>
    <cellStyle name="Normal 2 2 22" xfId="1096"/>
    <cellStyle name="Normal 2 2 23" xfId="1097"/>
    <cellStyle name="Normal 2 2 24" xfId="1098"/>
    <cellStyle name="Normal 2 2 25" xfId="1099"/>
    <cellStyle name="Normal 2 2 26" xfId="1100"/>
    <cellStyle name="Normal 2 2 27" xfId="1101"/>
    <cellStyle name="Normal 2 2 28" xfId="1102"/>
    <cellStyle name="Normal 2 2 29" xfId="1103"/>
    <cellStyle name="Normal 2 2 3" xfId="1104"/>
    <cellStyle name="Normal 2 2 30" xfId="1105"/>
    <cellStyle name="Normal 2 2 31" xfId="1106"/>
    <cellStyle name="Normal 2 2 32" xfId="1107"/>
    <cellStyle name="Normal 2 2 33" xfId="1108"/>
    <cellStyle name="Normal 2 2 34" xfId="1109"/>
    <cellStyle name="Normal 2 2 35" xfId="1110"/>
    <cellStyle name="Normal 2 2 36" xfId="1111"/>
    <cellStyle name="Normal 2 2 37" xfId="1112"/>
    <cellStyle name="Normal 2 2 38" xfId="1113"/>
    <cellStyle name="Normal 2 2 39" xfId="1114"/>
    <cellStyle name="Normal 2 2 4" xfId="1115"/>
    <cellStyle name="Normal 2 2 40" xfId="1116"/>
    <cellStyle name="Normal 2 2 41" xfId="1117"/>
    <cellStyle name="Normal 2 2 42" xfId="1118"/>
    <cellStyle name="Normal 2 2 43" xfId="1119"/>
    <cellStyle name="Normal 2 2 44" xfId="1120"/>
    <cellStyle name="Normal 2 2 45" xfId="1121"/>
    <cellStyle name="Normal 2 2 46" xfId="1122"/>
    <cellStyle name="Normal 2 2 47" xfId="1123"/>
    <cellStyle name="Normal 2 2 48" xfId="1124"/>
    <cellStyle name="Normal 2 2 49" xfId="1125"/>
    <cellStyle name="Normal 2 2 5" xfId="1126"/>
    <cellStyle name="Normal 2 2 50" xfId="1127"/>
    <cellStyle name="Normal 2 2 51" xfId="1128"/>
    <cellStyle name="Normal 2 2 52" xfId="1129"/>
    <cellStyle name="Normal 2 2 53" xfId="1130"/>
    <cellStyle name="Normal 2 2 54" xfId="1131"/>
    <cellStyle name="Normal 2 2 55" xfId="1132"/>
    <cellStyle name="Normal 2 2 56" xfId="1133"/>
    <cellStyle name="Normal 2 2 57" xfId="1134"/>
    <cellStyle name="Normal 2 2 58" xfId="1135"/>
    <cellStyle name="Normal 2 2 59" xfId="1080"/>
    <cellStyle name="Normal 2 2 59 2" xfId="3193"/>
    <cellStyle name="Normal 2 2 6" xfId="1136"/>
    <cellStyle name="Normal 2 2 60" xfId="3194"/>
    <cellStyle name="Normal 2 2 61" xfId="3195"/>
    <cellStyle name="Normal 2 2 62" xfId="3196"/>
    <cellStyle name="Normal 2 2 63" xfId="3197"/>
    <cellStyle name="Normal 2 2 64" xfId="3198"/>
    <cellStyle name="Normal 2 2 65" xfId="3199"/>
    <cellStyle name="Normal 2 2 66" xfId="3200"/>
    <cellStyle name="Normal 2 2 67" xfId="3192"/>
    <cellStyle name="Normal 2 2 7" xfId="1137"/>
    <cellStyle name="Normal 2 2 8" xfId="1138"/>
    <cellStyle name="Normal 2 2 9" xfId="1139"/>
    <cellStyle name="Normal 2 2_1.3s Accounting C Costs Scots" xfId="1140"/>
    <cellStyle name="Normal 2 20" xfId="1141"/>
    <cellStyle name="Normal 2 21" xfId="1142"/>
    <cellStyle name="Normal 2 22" xfId="1143"/>
    <cellStyle name="Normal 2 23" xfId="1144"/>
    <cellStyle name="Normal 2 24" xfId="1145"/>
    <cellStyle name="Normal 2 25" xfId="1146"/>
    <cellStyle name="Normal 2 26" xfId="1147"/>
    <cellStyle name="Normal 2 27" xfId="1148"/>
    <cellStyle name="Normal 2 28" xfId="1149"/>
    <cellStyle name="Normal 2 29" xfId="1150"/>
    <cellStyle name="Normal 2 3" xfId="118"/>
    <cellStyle name="Normal 2 3 2" xfId="1152"/>
    <cellStyle name="Normal 2 3 2 2" xfId="1153"/>
    <cellStyle name="Normal 2 3 3" xfId="1154"/>
    <cellStyle name="Normal 2 3 4" xfId="1155"/>
    <cellStyle name="Normal 2 3 5" xfId="1151"/>
    <cellStyle name="Normal 2 30" xfId="1156"/>
    <cellStyle name="Normal 2 31" xfId="1157"/>
    <cellStyle name="Normal 2 32" xfId="1158"/>
    <cellStyle name="Normal 2 33" xfId="1159"/>
    <cellStyle name="Normal 2 34" xfId="1160"/>
    <cellStyle name="Normal 2 35" xfId="1161"/>
    <cellStyle name="Normal 2 36" xfId="1162"/>
    <cellStyle name="Normal 2 37" xfId="1163"/>
    <cellStyle name="Normal 2 38" xfId="1164"/>
    <cellStyle name="Normal 2 39" xfId="1165"/>
    <cellStyle name="Normal 2 4" xfId="119"/>
    <cellStyle name="Normal 2 4 2" xfId="1167"/>
    <cellStyle name="Normal 2 4 2 2" xfId="1168"/>
    <cellStyle name="Normal 2 4 3" xfId="1169"/>
    <cellStyle name="Normal 2 4 4" xfId="1170"/>
    <cellStyle name="Normal 2 4 5" xfId="1166"/>
    <cellStyle name="Normal 2 40" xfId="1171"/>
    <cellStyle name="Normal 2 41" xfId="1172"/>
    <cellStyle name="Normal 2 42" xfId="1173"/>
    <cellStyle name="Normal 2 43" xfId="1174"/>
    <cellStyle name="Normal 2 44" xfId="1175"/>
    <cellStyle name="Normal 2 45" xfId="1176"/>
    <cellStyle name="Normal 2 46" xfId="1177"/>
    <cellStyle name="Normal 2 47" xfId="1178"/>
    <cellStyle name="Normal 2 48" xfId="1179"/>
    <cellStyle name="Normal 2 49" xfId="1180"/>
    <cellStyle name="Normal 2 5" xfId="120"/>
    <cellStyle name="Normal 2 5 2" xfId="1182"/>
    <cellStyle name="Normal 2 5 2 2" xfId="1183"/>
    <cellStyle name="Normal 2 5 2 2 2" xfId="1184"/>
    <cellStyle name="Normal 2 5 2 2 2 2" xfId="1185"/>
    <cellStyle name="Normal 2 5 2 2 2_Networks Project Reporting Template" xfId="1186"/>
    <cellStyle name="Normal 2 5 2 2 3" xfId="1187"/>
    <cellStyle name="Normal 2 5 2 2_Networks Project Reporting Template" xfId="1188"/>
    <cellStyle name="Normal 2 5 2 3" xfId="1189"/>
    <cellStyle name="Normal 2 5 2 3 2" xfId="1190"/>
    <cellStyle name="Normal 2 5 2 3_Networks Project Reporting Template" xfId="1191"/>
    <cellStyle name="Normal 2 5 2 4" xfId="1192"/>
    <cellStyle name="Normal 2 5 2 4 2" xfId="1193"/>
    <cellStyle name="Normal 2 5 2 4_Networks Project Reporting Template" xfId="1194"/>
    <cellStyle name="Normal 2 5 2 5" xfId="1195"/>
    <cellStyle name="Normal 2 5 2_Networks Project Reporting Template" xfId="1196"/>
    <cellStyle name="Normal 2 5 3" xfId="1197"/>
    <cellStyle name="Normal 2 5 3 2" xfId="1198"/>
    <cellStyle name="Normal 2 5 3 2 2" xfId="1199"/>
    <cellStyle name="Normal 2 5 3 2_Networks Project Reporting Template" xfId="1200"/>
    <cellStyle name="Normal 2 5 3 3" xfId="1201"/>
    <cellStyle name="Normal 2 5 3_Networks Project Reporting Template" xfId="1202"/>
    <cellStyle name="Normal 2 5 4" xfId="1203"/>
    <cellStyle name="Normal 2 5 4 2" xfId="1204"/>
    <cellStyle name="Normal 2 5 4_Networks Project Reporting Template" xfId="1205"/>
    <cellStyle name="Normal 2 5 5" xfId="1206"/>
    <cellStyle name="Normal 2 5 5 2" xfId="1207"/>
    <cellStyle name="Normal 2 5 5_Networks Project Reporting Template" xfId="1208"/>
    <cellStyle name="Normal 2 5 6" xfId="1209"/>
    <cellStyle name="Normal 2 5 6 2" xfId="1210"/>
    <cellStyle name="Normal 2 5 6_Networks Project Reporting Template" xfId="1211"/>
    <cellStyle name="Normal 2 5 7" xfId="1212"/>
    <cellStyle name="Normal 2 5 8" xfId="1181"/>
    <cellStyle name="Normal 2 5_1.3s Accounting C Costs Scots" xfId="1213"/>
    <cellStyle name="Normal 2 50" xfId="1214"/>
    <cellStyle name="Normal 2 51" xfId="1215"/>
    <cellStyle name="Normal 2 52" xfId="1216"/>
    <cellStyle name="Normal 2 53" xfId="1217"/>
    <cellStyle name="Normal 2 53 2" xfId="1218"/>
    <cellStyle name="Normal 2 54" xfId="1219"/>
    <cellStyle name="Normal 2 55" xfId="1220"/>
    <cellStyle name="Normal 2 56" xfId="1221"/>
    <cellStyle name="Normal 2 57" xfId="1222"/>
    <cellStyle name="Normal 2 58" xfId="1223"/>
    <cellStyle name="Normal 2 59" xfId="1224"/>
    <cellStyle name="Normal 2 6" xfId="121"/>
    <cellStyle name="Normal 2 6 2" xfId="122"/>
    <cellStyle name="Normal 2 6 3" xfId="1225"/>
    <cellStyle name="Normal 2 6_3.1.2 DB Pension Detail" xfId="1226"/>
    <cellStyle name="Normal 2 60" xfId="1227"/>
    <cellStyle name="Normal 2 61" xfId="1228"/>
    <cellStyle name="Normal 2 62" xfId="1229"/>
    <cellStyle name="Normal 2 63" xfId="1230"/>
    <cellStyle name="Normal 2 64" xfId="1231"/>
    <cellStyle name="Normal 2 65" xfId="1232"/>
    <cellStyle name="Normal 2 66" xfId="1233"/>
    <cellStyle name="Normal 2 67" xfId="1234"/>
    <cellStyle name="Normal 2 68" xfId="1235"/>
    <cellStyle name="Normal 2 69" xfId="1236"/>
    <cellStyle name="Normal 2 7" xfId="123"/>
    <cellStyle name="Normal 2 70" xfId="1237"/>
    <cellStyle name="Normal 2 71" xfId="1238"/>
    <cellStyle name="Normal 2 72" xfId="1239"/>
    <cellStyle name="Normal 2 73" xfId="1240"/>
    <cellStyle name="Normal 2 74" xfId="1069"/>
    <cellStyle name="Normal 2 74 2" xfId="3201"/>
    <cellStyle name="Normal 2 75" xfId="3202"/>
    <cellStyle name="Normal 2 76" xfId="3203"/>
    <cellStyle name="Normal 2 77" xfId="3204"/>
    <cellStyle name="Normal 2 78" xfId="3205"/>
    <cellStyle name="Normal 2 79" xfId="3206"/>
    <cellStyle name="Normal 2 8" xfId="1241"/>
    <cellStyle name="Normal 2 8 2" xfId="1242"/>
    <cellStyle name="Normal 2 80" xfId="3207"/>
    <cellStyle name="Normal 2 81" xfId="3208"/>
    <cellStyle name="Normal 2 82" xfId="3209"/>
    <cellStyle name="Normal 2 83" xfId="3210"/>
    <cellStyle name="Normal 2 84" xfId="3211"/>
    <cellStyle name="Normal 2 85" xfId="3212"/>
    <cellStyle name="Normal 2 86" xfId="3213"/>
    <cellStyle name="Normal 2 87" xfId="3214"/>
    <cellStyle name="Normal 2 88" xfId="3215"/>
    <cellStyle name="Normal 2 89" xfId="3216"/>
    <cellStyle name="Normal 2 9" xfId="1243"/>
    <cellStyle name="Normal 2 90" xfId="3217"/>
    <cellStyle name="Normal 2 91" xfId="3218"/>
    <cellStyle name="Normal 2 92" xfId="3219"/>
    <cellStyle name="Normal 2 93" xfId="3220"/>
    <cellStyle name="Normal 2 94" xfId="3221"/>
    <cellStyle name="Normal 2 95" xfId="3222"/>
    <cellStyle name="Normal 2 96" xfId="3223"/>
    <cellStyle name="Normal 2 97" xfId="3224"/>
    <cellStyle name="Normal 2 98" xfId="3191"/>
    <cellStyle name="Normal 2_1.3s Accounting C Costs Scots" xfId="1244"/>
    <cellStyle name="Normal 20" xfId="1245"/>
    <cellStyle name="Normal 21" xfId="1246"/>
    <cellStyle name="Normal 22" xfId="1247"/>
    <cellStyle name="Normal 23" xfId="1248"/>
    <cellStyle name="Normal 24" xfId="1249"/>
    <cellStyle name="Normal 25" xfId="1250"/>
    <cellStyle name="Normal 26" xfId="1251"/>
    <cellStyle name="Normal 27" xfId="1252"/>
    <cellStyle name="Normal 28" xfId="1253"/>
    <cellStyle name="Normal 29" xfId="1254"/>
    <cellStyle name="Normal 3" xfId="1"/>
    <cellStyle name="Normal 3 10" xfId="1256"/>
    <cellStyle name="Normal 3 10 2" xfId="1257"/>
    <cellStyle name="Normal 3 10_Networks Project Reporting Template" xfId="1258"/>
    <cellStyle name="Normal 3 11" xfId="1259"/>
    <cellStyle name="Normal 3 11 2" xfId="1260"/>
    <cellStyle name="Normal 3 11 2 2" xfId="3226"/>
    <cellStyle name="Normal 3 11 3" xfId="3227"/>
    <cellStyle name="Normal 3 12" xfId="1261"/>
    <cellStyle name="Normal 3 12 2" xfId="1262"/>
    <cellStyle name="Normal 3 12 2 2" xfId="3228"/>
    <cellStyle name="Normal 3 12 3" xfId="3229"/>
    <cellStyle name="Normal 3 13" xfId="1263"/>
    <cellStyle name="Normal 3 13 2" xfId="1264"/>
    <cellStyle name="Normal 3 13 2 2" xfId="3230"/>
    <cellStyle name="Normal 3 13 3" xfId="3231"/>
    <cellStyle name="Normal 3 14" xfId="1265"/>
    <cellStyle name="Normal 3 14 2" xfId="1266"/>
    <cellStyle name="Normal 3 14 2 2" xfId="3232"/>
    <cellStyle name="Normal 3 14 3" xfId="3233"/>
    <cellStyle name="Normal 3 15" xfId="1267"/>
    <cellStyle name="Normal 3 15 2" xfId="1268"/>
    <cellStyle name="Normal 3 16" xfId="1269"/>
    <cellStyle name="Normal 3 16 2" xfId="1270"/>
    <cellStyle name="Normal 3 17" xfId="1271"/>
    <cellStyle name="Normal 3 17 2" xfId="1272"/>
    <cellStyle name="Normal 3 18" xfId="1273"/>
    <cellStyle name="Normal 3 19" xfId="1274"/>
    <cellStyle name="Normal 3 2" xfId="124"/>
    <cellStyle name="Normal 3 2 2" xfId="1275"/>
    <cellStyle name="Normal 3 2 2 2" xfId="1276"/>
    <cellStyle name="Normal 3 2_3.1.2 DB Pension Detail" xfId="1277"/>
    <cellStyle name="Normal 3 20" xfId="1278"/>
    <cellStyle name="Normal 3 21" xfId="1279"/>
    <cellStyle name="Normal 3 22" xfId="1280"/>
    <cellStyle name="Normal 3 23" xfId="1281"/>
    <cellStyle name="Normal 3 24" xfId="1282"/>
    <cellStyle name="Normal 3 25" xfId="1283"/>
    <cellStyle name="Normal 3 26" xfId="1284"/>
    <cellStyle name="Normal 3 27" xfId="1285"/>
    <cellStyle name="Normal 3 28" xfId="1286"/>
    <cellStyle name="Normal 3 29" xfId="1255"/>
    <cellStyle name="Normal 3 29 2" xfId="3234"/>
    <cellStyle name="Normal 3 3" xfId="125"/>
    <cellStyle name="Normal 3 3 10" xfId="3235"/>
    <cellStyle name="Normal 3 3 2" xfId="1288"/>
    <cellStyle name="Normal 3 3 2 2" xfId="1289"/>
    <cellStyle name="Normal 3 3 2 3" xfId="1290"/>
    <cellStyle name="Normal 3 3 2 3 2" xfId="1291"/>
    <cellStyle name="Normal 3 3 2 3 2 2" xfId="1292"/>
    <cellStyle name="Normal 3 3 2 3 2_Networks Project Reporting Template" xfId="1293"/>
    <cellStyle name="Normal 3 3 2 3 3" xfId="1294"/>
    <cellStyle name="Normal 3 3 2 3_Networks Project Reporting Template" xfId="1295"/>
    <cellStyle name="Normal 3 3 2 4" xfId="1296"/>
    <cellStyle name="Normal 3 3 2 4 2" xfId="1297"/>
    <cellStyle name="Normal 3 3 2 4_Networks Project Reporting Template" xfId="1298"/>
    <cellStyle name="Normal 3 3 2 5" xfId="1299"/>
    <cellStyle name="Normal 3 3 2 5 2" xfId="1300"/>
    <cellStyle name="Normal 3 3 2 5_Networks Project Reporting Template" xfId="1301"/>
    <cellStyle name="Normal 3 3 2 6" xfId="1302"/>
    <cellStyle name="Normal 3 3 2_Networks Project Reporting Template" xfId="1303"/>
    <cellStyle name="Normal 3 3 3" xfId="1304"/>
    <cellStyle name="Normal 3 3 3 2" xfId="1305"/>
    <cellStyle name="Normal 3 3 3 2 2" xfId="1306"/>
    <cellStyle name="Normal 3 3 3 2 2 2" xfId="1307"/>
    <cellStyle name="Normal 3 3 3 2 2_Networks Project Reporting Template" xfId="1308"/>
    <cellStyle name="Normal 3 3 3 2 3" xfId="1309"/>
    <cellStyle name="Normal 3 3 3 2_Networks Project Reporting Template" xfId="1310"/>
    <cellStyle name="Normal 3 3 3 3" xfId="1311"/>
    <cellStyle name="Normal 3 3 3 3 2" xfId="1312"/>
    <cellStyle name="Normal 3 3 3 3_Networks Project Reporting Template" xfId="1313"/>
    <cellStyle name="Normal 3 3 3 4" xfId="1314"/>
    <cellStyle name="Normal 3 3 3_Elec_DDT_template_NGv3 11Mar11 415 Proposals NG" xfId="1315"/>
    <cellStyle name="Normal 3 3 4" xfId="1316"/>
    <cellStyle name="Normal 3 3 5" xfId="1317"/>
    <cellStyle name="Normal 3 3 6" xfId="1318"/>
    <cellStyle name="Normal 3 3 7" xfId="1319"/>
    <cellStyle name="Normal 3 3 8" xfId="1320"/>
    <cellStyle name="Normal 3 3 9" xfId="1287"/>
    <cellStyle name="Normal 3 3_2010_NGET_TPCR4_RO_FBPQ(Opex) trace only FINAL(DPP)" xfId="1321"/>
    <cellStyle name="Normal 3 30" xfId="3236"/>
    <cellStyle name="Normal 3 31" xfId="3237"/>
    <cellStyle name="Normal 3 32" xfId="3238"/>
    <cellStyle name="Normal 3 33" xfId="3239"/>
    <cellStyle name="Normal 3 34" xfId="3240"/>
    <cellStyle name="Normal 3 35" xfId="3241"/>
    <cellStyle name="Normal 3 36" xfId="3242"/>
    <cellStyle name="Normal 3 37" xfId="3225"/>
    <cellStyle name="Normal 3 4" xfId="126"/>
    <cellStyle name="Normal 3 4 2" xfId="127"/>
    <cellStyle name="Normal 3 4 2 2" xfId="1324"/>
    <cellStyle name="Normal 3 4 2 2 2" xfId="1325"/>
    <cellStyle name="Normal 3 4 2 2_Networks Project Reporting Template" xfId="1326"/>
    <cellStyle name="Normal 3 4 2 3" xfId="1327"/>
    <cellStyle name="Normal 3 4 2 4" xfId="1323"/>
    <cellStyle name="Normal 3 4 2_Networks Project Reporting Template" xfId="1328"/>
    <cellStyle name="Normal 3 4 3" xfId="1329"/>
    <cellStyle name="Normal 3 4 3 2" xfId="1330"/>
    <cellStyle name="Normal 3 4 3_Networks Project Reporting Template" xfId="1331"/>
    <cellStyle name="Normal 3 4 4" xfId="1332"/>
    <cellStyle name="Normal 3 4 5" xfId="1322"/>
    <cellStyle name="Normal 3 4_Networks Project Reporting Template" xfId="1333"/>
    <cellStyle name="Normal 3 5" xfId="128"/>
    <cellStyle name="Normal 3 5 2" xfId="1334"/>
    <cellStyle name="Normal 3 6" xfId="129"/>
    <cellStyle name="Normal 3 6 2" xfId="1336"/>
    <cellStyle name="Normal 3 6 3" xfId="1335"/>
    <cellStyle name="Normal 3 6_Networks Project Reporting Template" xfId="1337"/>
    <cellStyle name="Normal 3 7" xfId="1338"/>
    <cellStyle name="Normal 3 7 2" xfId="1339"/>
    <cellStyle name="Normal 3 7_Networks Project Reporting Template" xfId="1340"/>
    <cellStyle name="Normal 3 8" xfId="1341"/>
    <cellStyle name="Normal 3 8 2" xfId="1342"/>
    <cellStyle name="Normal 3 8_Networks Project Reporting Template" xfId="1343"/>
    <cellStyle name="Normal 3 9" xfId="1344"/>
    <cellStyle name="Normal 3 9 2" xfId="1345"/>
    <cellStyle name="Normal 3 9_Networks Project Reporting Template" xfId="1346"/>
    <cellStyle name="Normal 3_1.3s Accounting C Costs Scots" xfId="1347"/>
    <cellStyle name="Normal 30" xfId="1348"/>
    <cellStyle name="Normal 31" xfId="1349"/>
    <cellStyle name="Normal 32" xfId="1350"/>
    <cellStyle name="Normal 33" xfId="1351"/>
    <cellStyle name="Normal 34" xfId="1352"/>
    <cellStyle name="Normal 35" xfId="1353"/>
    <cellStyle name="Normal 36" xfId="1354"/>
    <cellStyle name="Normal 37" xfId="1355"/>
    <cellStyle name="Normal 38" xfId="1356"/>
    <cellStyle name="Normal 39" xfId="1357"/>
    <cellStyle name="Normal 4" xfId="130"/>
    <cellStyle name="Normal 4 2" xfId="131"/>
    <cellStyle name="Normal 4 2 2" xfId="1359"/>
    <cellStyle name="Normal 4 2 3" xfId="1358"/>
    <cellStyle name="Normal 4 3" xfId="1360"/>
    <cellStyle name="Normal 4 3 2" xfId="1361"/>
    <cellStyle name="Normal 4 4" xfId="1362"/>
    <cellStyle name="Normal 4 4 2" xfId="1363"/>
    <cellStyle name="Normal 4 5" xfId="1364"/>
    <cellStyle name="Normal 4 5 2" xfId="1365"/>
    <cellStyle name="Normal 4 6" xfId="1366"/>
    <cellStyle name="Normal 4 6 2" xfId="1367"/>
    <cellStyle name="Normal 4 7" xfId="1368"/>
    <cellStyle name="Normal 4 7 2" xfId="1369"/>
    <cellStyle name="Normal 4 8" xfId="1370"/>
    <cellStyle name="Normal 4 8 2" xfId="1371"/>
    <cellStyle name="Normal 4 9" xfId="164"/>
    <cellStyle name="Normal 4_Book1" xfId="1372"/>
    <cellStyle name="Normal 40" xfId="1373"/>
    <cellStyle name="Normal 41" xfId="1374"/>
    <cellStyle name="Normal 42" xfId="1375"/>
    <cellStyle name="Normal 43" xfId="1376"/>
    <cellStyle name="Normal 44" xfId="1377"/>
    <cellStyle name="Normal 45" xfId="1378"/>
    <cellStyle name="Normal 46" xfId="1379"/>
    <cellStyle name="Normal 47" xfId="1380"/>
    <cellStyle name="Normal 48" xfId="1381"/>
    <cellStyle name="Normal 49" xfId="1382"/>
    <cellStyle name="Normal 5" xfId="132"/>
    <cellStyle name="Normal 5 2" xfId="133"/>
    <cellStyle name="Normal 5 3" xfId="1384"/>
    <cellStyle name="Normal 5 4" xfId="1385"/>
    <cellStyle name="Normal 5 5" xfId="1386"/>
    <cellStyle name="Normal 5 6" xfId="1387"/>
    <cellStyle name="Normal 5 7" xfId="1388"/>
    <cellStyle name="Normal 5 8" xfId="1383"/>
    <cellStyle name="Normal 50" xfId="1389"/>
    <cellStyle name="Normal 51" xfId="1390"/>
    <cellStyle name="Normal 52" xfId="1391"/>
    <cellStyle name="Normal 53" xfId="1392"/>
    <cellStyle name="Normal 54" xfId="1393"/>
    <cellStyle name="Normal 54 2" xfId="1394"/>
    <cellStyle name="Normal 54_Networks Project Reporting Template" xfId="1395"/>
    <cellStyle name="Normal 55" xfId="1396"/>
    <cellStyle name="Normal 55 2" xfId="1397"/>
    <cellStyle name="Normal 55_Networks Project Reporting Template" xfId="1398"/>
    <cellStyle name="Normal 56" xfId="1399"/>
    <cellStyle name="Normal 57" xfId="1400"/>
    <cellStyle name="Normal 57 2" xfId="1401"/>
    <cellStyle name="Normal 57 3" xfId="1402"/>
    <cellStyle name="Normal 57 3 2" xfId="3243"/>
    <cellStyle name="Normal 57 4" xfId="3244"/>
    <cellStyle name="Normal 58" xfId="1403"/>
    <cellStyle name="Normal 58 2" xfId="1404"/>
    <cellStyle name="Normal 58 2 2" xfId="3245"/>
    <cellStyle name="Normal 58 3" xfId="3246"/>
    <cellStyle name="Normal 59" xfId="1405"/>
    <cellStyle name="Normal 59 2" xfId="1406"/>
    <cellStyle name="Normal 59 2 2" xfId="3247"/>
    <cellStyle name="Normal 59 3" xfId="3248"/>
    <cellStyle name="Normal 6" xfId="134"/>
    <cellStyle name="Normal 6 2" xfId="135"/>
    <cellStyle name="Normal 6 3" xfId="1407"/>
    <cellStyle name="Normal 60" xfId="1408"/>
    <cellStyle name="Normal 60 2" xfId="1409"/>
    <cellStyle name="Normal 60 2 2" xfId="3249"/>
    <cellStyle name="Normal 60 3" xfId="3250"/>
    <cellStyle name="Normal 61" xfId="1410"/>
    <cellStyle name="Normal 61 2" xfId="1411"/>
    <cellStyle name="Normal 61 2 2" xfId="3251"/>
    <cellStyle name="Normal 61 3" xfId="3252"/>
    <cellStyle name="Normal 62" xfId="1412"/>
    <cellStyle name="Normal 62 2" xfId="1413"/>
    <cellStyle name="Normal 62 2 2" xfId="3253"/>
    <cellStyle name="Normal 62 3" xfId="3254"/>
    <cellStyle name="Normal 63" xfId="1414"/>
    <cellStyle name="Normal 63 2" xfId="1415"/>
    <cellStyle name="Normal 63 2 2" xfId="3255"/>
    <cellStyle name="Normal 63 3" xfId="3256"/>
    <cellStyle name="Normal 64" xfId="1416"/>
    <cellStyle name="Normal 65" xfId="1417"/>
    <cellStyle name="Normal 66" xfId="1418"/>
    <cellStyle name="Normal 67" xfId="1419"/>
    <cellStyle name="Normal 68" xfId="1420"/>
    <cellStyle name="Normal 69" xfId="1421"/>
    <cellStyle name="Normal 7" xfId="136"/>
    <cellStyle name="Normal 7 2" xfId="137"/>
    <cellStyle name="Normal 7 2 2" xfId="1423"/>
    <cellStyle name="Normal 7 3" xfId="1422"/>
    <cellStyle name="Normal 70" xfId="1424"/>
    <cellStyle name="Normal 71" xfId="1425"/>
    <cellStyle name="Normal 72" xfId="1426"/>
    <cellStyle name="Normal 72 2" xfId="1427"/>
    <cellStyle name="Normal 73" xfId="1428"/>
    <cellStyle name="Normal 73 2" xfId="1429"/>
    <cellStyle name="Normal 74" xfId="1430"/>
    <cellStyle name="Normal 74 2" xfId="1431"/>
    <cellStyle name="Normal 75" xfId="1432"/>
    <cellStyle name="Normal 76" xfId="1433"/>
    <cellStyle name="Normal 77" xfId="1434"/>
    <cellStyle name="Normal 78" xfId="1435"/>
    <cellStyle name="Normal 79" xfId="1436"/>
    <cellStyle name="Normal 79 2" xfId="1437"/>
    <cellStyle name="Normal 79 2 2" xfId="1438"/>
    <cellStyle name="Normal 8" xfId="138"/>
    <cellStyle name="Normal 8 2" xfId="139"/>
    <cellStyle name="Normal 8 2 2" xfId="1440"/>
    <cellStyle name="Normal 8 3" xfId="1439"/>
    <cellStyle name="Normal 80" xfId="1441"/>
    <cellStyle name="Normal 80 2" xfId="1442"/>
    <cellStyle name="Normal 80 2 2" xfId="1443"/>
    <cellStyle name="Normal 81" xfId="1444"/>
    <cellStyle name="Normal 81 2" xfId="1445"/>
    <cellStyle name="Normal 81 2 2" xfId="1446"/>
    <cellStyle name="Normal 82" xfId="1447"/>
    <cellStyle name="Normal 83" xfId="1448"/>
    <cellStyle name="Normal 84" xfId="1449"/>
    <cellStyle name="Normal 85" xfId="1450"/>
    <cellStyle name="Normal 86" xfId="1451"/>
    <cellStyle name="Normal 87" xfId="1452"/>
    <cellStyle name="Normal 88" xfId="1453"/>
    <cellStyle name="Normal 89" xfId="1454"/>
    <cellStyle name="Normal 9" xfId="2"/>
    <cellStyle name="Normal 9 10" xfId="1456"/>
    <cellStyle name="Normal 9 11" xfId="1457"/>
    <cellStyle name="Normal 9 12" xfId="1458"/>
    <cellStyle name="Normal 9 13" xfId="1459"/>
    <cellStyle name="Normal 9 14" xfId="1460"/>
    <cellStyle name="Normal 9 15" xfId="1461"/>
    <cellStyle name="Normal 9 16" xfId="1462"/>
    <cellStyle name="Normal 9 17" xfId="1463"/>
    <cellStyle name="Normal 9 18" xfId="1464"/>
    <cellStyle name="Normal 9 19" xfId="1465"/>
    <cellStyle name="Normal 9 2" xfId="1466"/>
    <cellStyle name="Normal 9 2 2" xfId="1467"/>
    <cellStyle name="Normal 9 20" xfId="1468"/>
    <cellStyle name="Normal 9 21" xfId="1469"/>
    <cellStyle name="Normal 9 22" xfId="1470"/>
    <cellStyle name="Normal 9 23" xfId="1471"/>
    <cellStyle name="Normal 9 24" xfId="1472"/>
    <cellStyle name="Normal 9 25" xfId="1473"/>
    <cellStyle name="Normal 9 26" xfId="1474"/>
    <cellStyle name="Normal 9 27" xfId="1475"/>
    <cellStyle name="Normal 9 28" xfId="1476"/>
    <cellStyle name="Normal 9 29" xfId="1477"/>
    <cellStyle name="Normal 9 3" xfId="1478"/>
    <cellStyle name="Normal 9 30" xfId="1479"/>
    <cellStyle name="Normal 9 31" xfId="1480"/>
    <cellStyle name="Normal 9 32" xfId="1481"/>
    <cellStyle name="Normal 9 33" xfId="1482"/>
    <cellStyle name="Normal 9 34" xfId="1483"/>
    <cellStyle name="Normal 9 35" xfId="1484"/>
    <cellStyle name="Normal 9 36" xfId="1485"/>
    <cellStyle name="Normal 9 37" xfId="1486"/>
    <cellStyle name="Normal 9 38" xfId="1487"/>
    <cellStyle name="Normal 9 39" xfId="1488"/>
    <cellStyle name="Normal 9 4" xfId="1489"/>
    <cellStyle name="Normal 9 40" xfId="1490"/>
    <cellStyle name="Normal 9 41" xfId="1491"/>
    <cellStyle name="Normal 9 42" xfId="1492"/>
    <cellStyle name="Normal 9 43" xfId="1493"/>
    <cellStyle name="Normal 9 44" xfId="1494"/>
    <cellStyle name="Normal 9 45" xfId="1495"/>
    <cellStyle name="Normal 9 46" xfId="1496"/>
    <cellStyle name="Normal 9 47" xfId="1497"/>
    <cellStyle name="Normal 9 48" xfId="1498"/>
    <cellStyle name="Normal 9 49" xfId="1455"/>
    <cellStyle name="Normal 9 5" xfId="1499"/>
    <cellStyle name="Normal 9 6" xfId="1500"/>
    <cellStyle name="Normal 9 7" xfId="1501"/>
    <cellStyle name="Normal 9 8" xfId="1502"/>
    <cellStyle name="Normal 9 9" xfId="1503"/>
    <cellStyle name="Normal 9_1.3s Accounting C Costs Scots" xfId="1504"/>
    <cellStyle name="Normal 90" xfId="1505"/>
    <cellStyle name="Normal 91" xfId="1506"/>
    <cellStyle name="Normal 92" xfId="1507"/>
    <cellStyle name="Normal 92 2" xfId="1508"/>
    <cellStyle name="Normal 93" xfId="1509"/>
    <cellStyle name="Normal 94" xfId="1510"/>
    <cellStyle name="Normal 95" xfId="1511"/>
    <cellStyle name="Normal 96" xfId="1512"/>
    <cellStyle name="Normal 97" xfId="1513"/>
    <cellStyle name="Normal 98" xfId="1514"/>
    <cellStyle name="Normal 99" xfId="1515"/>
    <cellStyle name="Normal 99 2" xfId="1516"/>
    <cellStyle name="Normal U" xfId="1517"/>
    <cellStyle name="Note 2" xfId="140"/>
    <cellStyle name="Note 2 2" xfId="1519"/>
    <cellStyle name="Note 2 2 2" xfId="1520"/>
    <cellStyle name="Note 2 2 2 2" xfId="3260"/>
    <cellStyle name="Note 2 2 2 3" xfId="3259"/>
    <cellStyle name="Note 2 2 3" xfId="3261"/>
    <cellStyle name="Note 2 2 4" xfId="3258"/>
    <cellStyle name="Note 2 3" xfId="1518"/>
    <cellStyle name="Note 2 3 2" xfId="3262"/>
    <cellStyle name="Note 2 4" xfId="3257"/>
    <cellStyle name="Note 3" xfId="1521"/>
    <cellStyle name="Note 3 2" xfId="1522"/>
    <cellStyle name="Note 3 2 2" xfId="3265"/>
    <cellStyle name="Note 3 2 3" xfId="3264"/>
    <cellStyle name="Note 3 3" xfId="3266"/>
    <cellStyle name="Note 3 4" xfId="3263"/>
    <cellStyle name="Note 4" xfId="1523"/>
    <cellStyle name="Note 5" xfId="3267"/>
    <cellStyle name="Output 2" xfId="141"/>
    <cellStyle name="Output 2 2" xfId="142"/>
    <cellStyle name="Output 2 2 2" xfId="1525"/>
    <cellStyle name="Output 2 2 2 2" xfId="3270"/>
    <cellStyle name="Output 2 2 3" xfId="3269"/>
    <cellStyle name="Output 2 3" xfId="143"/>
    <cellStyle name="Output 2 3 2" xfId="3271"/>
    <cellStyle name="Output 2 4" xfId="1524"/>
    <cellStyle name="Output 2 5" xfId="3268"/>
    <cellStyle name="Output 3" xfId="1526"/>
    <cellStyle name="Output 3 2" xfId="3273"/>
    <cellStyle name="Output 3 3" xfId="3272"/>
    <cellStyle name="Output 4" xfId="3274"/>
    <cellStyle name="Percent 10" xfId="1527"/>
    <cellStyle name="Percent 10 2" xfId="1528"/>
    <cellStyle name="Percent 10 2 2" xfId="1529"/>
    <cellStyle name="Percent 10 2 2 2" xfId="1530"/>
    <cellStyle name="Percent 10 2 2 3" xfId="1531"/>
    <cellStyle name="Percent 10 2 2 4" xfId="1532"/>
    <cellStyle name="Percent 10 2 3" xfId="1533"/>
    <cellStyle name="Percent 10 3" xfId="1534"/>
    <cellStyle name="Percent 11" xfId="1535"/>
    <cellStyle name="Percent 12" xfId="1536"/>
    <cellStyle name="Percent 12 2" xfId="165"/>
    <cellStyle name="Percent 12 2 2" xfId="3275"/>
    <cellStyle name="Percent 12 2 3" xfId="3087"/>
    <cellStyle name="Percent 12 3" xfId="3276"/>
    <cellStyle name="Percent 13" xfId="1537"/>
    <cellStyle name="Percent 13 2" xfId="1538"/>
    <cellStyle name="Percent 13 2 2" xfId="3277"/>
    <cellStyle name="Percent 13 3" xfId="3278"/>
    <cellStyle name="Percent 14" xfId="1539"/>
    <cellStyle name="Percent 14 2" xfId="3279"/>
    <cellStyle name="Percent 15" xfId="3280"/>
    <cellStyle name="Percent 16" xfId="3281"/>
    <cellStyle name="Percent 17" xfId="3282"/>
    <cellStyle name="Percent 18" xfId="3283"/>
    <cellStyle name="Percent 19" xfId="3284"/>
    <cellStyle name="Percent 2" xfId="145"/>
    <cellStyle name="Percent 2 10" xfId="1541"/>
    <cellStyle name="Percent 2 11" xfId="1542"/>
    <cellStyle name="Percent 2 12" xfId="1543"/>
    <cellStyle name="Percent 2 13" xfId="1544"/>
    <cellStyle name="Percent 2 14" xfId="1545"/>
    <cellStyle name="Percent 2 15" xfId="1546"/>
    <cellStyle name="Percent 2 16" xfId="1547"/>
    <cellStyle name="Percent 2 17" xfId="1548"/>
    <cellStyle name="Percent 2 18" xfId="1549"/>
    <cellStyle name="Percent 2 19" xfId="1550"/>
    <cellStyle name="Percent 2 2" xfId="146"/>
    <cellStyle name="Percent 2 2 10" xfId="1552"/>
    <cellStyle name="Percent 2 2 11" xfId="1553"/>
    <cellStyle name="Percent 2 2 12" xfId="1554"/>
    <cellStyle name="Percent 2 2 13" xfId="1555"/>
    <cellStyle name="Percent 2 2 14" xfId="1556"/>
    <cellStyle name="Percent 2 2 15" xfId="1557"/>
    <cellStyle name="Percent 2 2 16" xfId="1558"/>
    <cellStyle name="Percent 2 2 17" xfId="1559"/>
    <cellStyle name="Percent 2 2 18" xfId="1560"/>
    <cellStyle name="Percent 2 2 19" xfId="1561"/>
    <cellStyle name="Percent 2 2 2" xfId="1562"/>
    <cellStyle name="Percent 2 2 2 2" xfId="1563"/>
    <cellStyle name="Percent 2 2 2 3" xfId="1564"/>
    <cellStyle name="Percent 2 2 20" xfId="1565"/>
    <cellStyle name="Percent 2 2 21" xfId="1566"/>
    <cellStyle name="Percent 2 2 22" xfId="1567"/>
    <cellStyle name="Percent 2 2 23" xfId="1568"/>
    <cellStyle name="Percent 2 2 24" xfId="1569"/>
    <cellStyle name="Percent 2 2 25" xfId="1570"/>
    <cellStyle name="Percent 2 2 26" xfId="1571"/>
    <cellStyle name="Percent 2 2 27" xfId="1572"/>
    <cellStyle name="Percent 2 2 28" xfId="1573"/>
    <cellStyle name="Percent 2 2 29" xfId="1574"/>
    <cellStyle name="Percent 2 2 3" xfId="1575"/>
    <cellStyle name="Percent 2 2 30" xfId="1576"/>
    <cellStyle name="Percent 2 2 31" xfId="1577"/>
    <cellStyle name="Percent 2 2 32" xfId="1578"/>
    <cellStyle name="Percent 2 2 33" xfId="1579"/>
    <cellStyle name="Percent 2 2 34" xfId="1580"/>
    <cellStyle name="Percent 2 2 35" xfId="1581"/>
    <cellStyle name="Percent 2 2 36" xfId="1582"/>
    <cellStyle name="Percent 2 2 37" xfId="1583"/>
    <cellStyle name="Percent 2 2 38" xfId="1584"/>
    <cellStyle name="Percent 2 2 39" xfId="1585"/>
    <cellStyle name="Percent 2 2 4" xfId="1586"/>
    <cellStyle name="Percent 2 2 40" xfId="1587"/>
    <cellStyle name="Percent 2 2 41" xfId="1588"/>
    <cellStyle name="Percent 2 2 42" xfId="1589"/>
    <cellStyle name="Percent 2 2 43" xfId="1590"/>
    <cellStyle name="Percent 2 2 44" xfId="1591"/>
    <cellStyle name="Percent 2 2 45" xfId="1592"/>
    <cellStyle name="Percent 2 2 46" xfId="1593"/>
    <cellStyle name="Percent 2 2 47" xfId="1594"/>
    <cellStyle name="Percent 2 2 48" xfId="1595"/>
    <cellStyle name="Percent 2 2 49" xfId="1596"/>
    <cellStyle name="Percent 2 2 49 2" xfId="1597"/>
    <cellStyle name="Percent 2 2 5" xfId="1598"/>
    <cellStyle name="Percent 2 2 50" xfId="1551"/>
    <cellStyle name="Percent 2 2 6" xfId="1599"/>
    <cellStyle name="Percent 2 2 7" xfId="1600"/>
    <cellStyle name="Percent 2 2 8" xfId="1601"/>
    <cellStyle name="Percent 2 2 9" xfId="1602"/>
    <cellStyle name="Percent 2 20" xfId="1603"/>
    <cellStyle name="Percent 2 21" xfId="1604"/>
    <cellStyle name="Percent 2 22" xfId="1605"/>
    <cellStyle name="Percent 2 23" xfId="1606"/>
    <cellStyle name="Percent 2 24" xfId="1607"/>
    <cellStyle name="Percent 2 25" xfId="1608"/>
    <cellStyle name="Percent 2 26" xfId="1609"/>
    <cellStyle name="Percent 2 27" xfId="1610"/>
    <cellStyle name="Percent 2 28" xfId="1611"/>
    <cellStyle name="Percent 2 29" xfId="1612"/>
    <cellStyle name="Percent 2 3" xfId="1613"/>
    <cellStyle name="Percent 2 3 10" xfId="1614"/>
    <cellStyle name="Percent 2 3 11" xfId="1615"/>
    <cellStyle name="Percent 2 3 12" xfId="1616"/>
    <cellStyle name="Percent 2 3 13" xfId="1617"/>
    <cellStyle name="Percent 2 3 14" xfId="1618"/>
    <cellStyle name="Percent 2 3 15" xfId="1619"/>
    <cellStyle name="Percent 2 3 16" xfId="1620"/>
    <cellStyle name="Percent 2 3 17" xfId="1621"/>
    <cellStyle name="Percent 2 3 18" xfId="1622"/>
    <cellStyle name="Percent 2 3 19" xfId="1623"/>
    <cellStyle name="Percent 2 3 2" xfId="1624"/>
    <cellStyle name="Percent 2 3 2 2" xfId="1625"/>
    <cellStyle name="Percent 2 3 2 3" xfId="1626"/>
    <cellStyle name="Percent 2 3 20" xfId="1627"/>
    <cellStyle name="Percent 2 3 21" xfId="1628"/>
    <cellStyle name="Percent 2 3 22" xfId="1629"/>
    <cellStyle name="Percent 2 3 23" xfId="1630"/>
    <cellStyle name="Percent 2 3 24" xfId="1631"/>
    <cellStyle name="Percent 2 3 25" xfId="1632"/>
    <cellStyle name="Percent 2 3 26" xfId="1633"/>
    <cellStyle name="Percent 2 3 27" xfId="1634"/>
    <cellStyle name="Percent 2 3 28" xfId="1635"/>
    <cellStyle name="Percent 2 3 29" xfId="1636"/>
    <cellStyle name="Percent 2 3 3" xfId="1637"/>
    <cellStyle name="Percent 2 3 30" xfId="1638"/>
    <cellStyle name="Percent 2 3 31" xfId="1639"/>
    <cellStyle name="Percent 2 3 32" xfId="1640"/>
    <cellStyle name="Percent 2 3 33" xfId="1641"/>
    <cellStyle name="Percent 2 3 34" xfId="1642"/>
    <cellStyle name="Percent 2 3 35" xfId="1643"/>
    <cellStyle name="Percent 2 3 36" xfId="1644"/>
    <cellStyle name="Percent 2 3 37" xfId="1645"/>
    <cellStyle name="Percent 2 3 38" xfId="1646"/>
    <cellStyle name="Percent 2 3 39" xfId="1647"/>
    <cellStyle name="Percent 2 3 4" xfId="1648"/>
    <cellStyle name="Percent 2 3 40" xfId="1649"/>
    <cellStyle name="Percent 2 3 41" xfId="1650"/>
    <cellStyle name="Percent 2 3 42" xfId="1651"/>
    <cellStyle name="Percent 2 3 43" xfId="1652"/>
    <cellStyle name="Percent 2 3 44" xfId="1653"/>
    <cellStyle name="Percent 2 3 45" xfId="1654"/>
    <cellStyle name="Percent 2 3 46" xfId="1655"/>
    <cellStyle name="Percent 2 3 47" xfId="1656"/>
    <cellStyle name="Percent 2 3 5" xfId="1657"/>
    <cellStyle name="Percent 2 3 6" xfId="1658"/>
    <cellStyle name="Percent 2 3 7" xfId="1659"/>
    <cellStyle name="Percent 2 3 8" xfId="1660"/>
    <cellStyle name="Percent 2 3 9" xfId="1661"/>
    <cellStyle name="Percent 2 30" xfId="1662"/>
    <cellStyle name="Percent 2 31" xfId="1663"/>
    <cellStyle name="Percent 2 32" xfId="1664"/>
    <cellStyle name="Percent 2 33" xfId="1665"/>
    <cellStyle name="Percent 2 34" xfId="1666"/>
    <cellStyle name="Percent 2 35" xfId="1667"/>
    <cellStyle name="Percent 2 36" xfId="1668"/>
    <cellStyle name="Percent 2 37" xfId="1669"/>
    <cellStyle name="Percent 2 38" xfId="1670"/>
    <cellStyle name="Percent 2 39" xfId="1671"/>
    <cellStyle name="Percent 2 4" xfId="1672"/>
    <cellStyle name="Percent 2 4 2" xfId="1673"/>
    <cellStyle name="Percent 2 40" xfId="1674"/>
    <cellStyle name="Percent 2 41" xfId="1675"/>
    <cellStyle name="Percent 2 42" xfId="1676"/>
    <cellStyle name="Percent 2 43" xfId="1677"/>
    <cellStyle name="Percent 2 44" xfId="1678"/>
    <cellStyle name="Percent 2 45" xfId="1679"/>
    <cellStyle name="Percent 2 46" xfId="1680"/>
    <cellStyle name="Percent 2 47" xfId="1681"/>
    <cellStyle name="Percent 2 48" xfId="1682"/>
    <cellStyle name="Percent 2 49" xfId="1683"/>
    <cellStyle name="Percent 2 5" xfId="1684"/>
    <cellStyle name="Percent 2 50" xfId="1685"/>
    <cellStyle name="Percent 2 51" xfId="1686"/>
    <cellStyle name="Percent 2 51 2" xfId="1687"/>
    <cellStyle name="Percent 2 52" xfId="1540"/>
    <cellStyle name="Percent 2 6" xfId="1688"/>
    <cellStyle name="Percent 2 7" xfId="1689"/>
    <cellStyle name="Percent 2 8" xfId="1690"/>
    <cellStyle name="Percent 2 9" xfId="1691"/>
    <cellStyle name="Percent 3" xfId="147"/>
    <cellStyle name="Percent 3 2" xfId="148"/>
    <cellStyle name="Percent 3 3" xfId="1692"/>
    <cellStyle name="Percent 4" xfId="149"/>
    <cellStyle name="Percent 4 10" xfId="1694"/>
    <cellStyle name="Percent 4 11" xfId="1695"/>
    <cellStyle name="Percent 4 12" xfId="1696"/>
    <cellStyle name="Percent 4 13" xfId="1697"/>
    <cellStyle name="Percent 4 14" xfId="1698"/>
    <cellStyle name="Percent 4 15" xfId="1699"/>
    <cellStyle name="Percent 4 16" xfId="1700"/>
    <cellStyle name="Percent 4 17" xfId="1701"/>
    <cellStyle name="Percent 4 18" xfId="1702"/>
    <cellStyle name="Percent 4 19" xfId="1703"/>
    <cellStyle name="Percent 4 2" xfId="1704"/>
    <cellStyle name="Percent 4 2 10" xfId="1705"/>
    <cellStyle name="Percent 4 2 11" xfId="1706"/>
    <cellStyle name="Percent 4 2 12" xfId="1707"/>
    <cellStyle name="Percent 4 2 13" xfId="1708"/>
    <cellStyle name="Percent 4 2 14" xfId="1709"/>
    <cellStyle name="Percent 4 2 15" xfId="1710"/>
    <cellStyle name="Percent 4 2 16" xfId="1711"/>
    <cellStyle name="Percent 4 2 17" xfId="1712"/>
    <cellStyle name="Percent 4 2 18" xfId="1713"/>
    <cellStyle name="Percent 4 2 19" xfId="1714"/>
    <cellStyle name="Percent 4 2 2" xfId="1715"/>
    <cellStyle name="Percent 4 2 20" xfId="1716"/>
    <cellStyle name="Percent 4 2 21" xfId="1717"/>
    <cellStyle name="Percent 4 2 22" xfId="1718"/>
    <cellStyle name="Percent 4 2 23" xfId="1719"/>
    <cellStyle name="Percent 4 2 24" xfId="1720"/>
    <cellStyle name="Percent 4 2 25" xfId="1721"/>
    <cellStyle name="Percent 4 2 26" xfId="1722"/>
    <cellStyle name="Percent 4 2 27" xfId="1723"/>
    <cellStyle name="Percent 4 2 28" xfId="1724"/>
    <cellStyle name="Percent 4 2 29" xfId="1725"/>
    <cellStyle name="Percent 4 2 3" xfId="1726"/>
    <cellStyle name="Percent 4 2 30" xfId="1727"/>
    <cellStyle name="Percent 4 2 31" xfId="1728"/>
    <cellStyle name="Percent 4 2 32" xfId="1729"/>
    <cellStyle name="Percent 4 2 33" xfId="1730"/>
    <cellStyle name="Percent 4 2 34" xfId="1731"/>
    <cellStyle name="Percent 4 2 35" xfId="1732"/>
    <cellStyle name="Percent 4 2 36" xfId="1733"/>
    <cellStyle name="Percent 4 2 37" xfId="1734"/>
    <cellStyle name="Percent 4 2 38" xfId="1735"/>
    <cellStyle name="Percent 4 2 39" xfId="1736"/>
    <cellStyle name="Percent 4 2 4" xfId="1737"/>
    <cellStyle name="Percent 4 2 40" xfId="1738"/>
    <cellStyle name="Percent 4 2 41" xfId="1739"/>
    <cellStyle name="Percent 4 2 42" xfId="1740"/>
    <cellStyle name="Percent 4 2 43" xfId="1741"/>
    <cellStyle name="Percent 4 2 44" xfId="1742"/>
    <cellStyle name="Percent 4 2 45" xfId="1743"/>
    <cellStyle name="Percent 4 2 46" xfId="1744"/>
    <cellStyle name="Percent 4 2 47" xfId="1745"/>
    <cellStyle name="Percent 4 2 5" xfId="1746"/>
    <cellStyle name="Percent 4 2 6" xfId="1747"/>
    <cellStyle name="Percent 4 2 7" xfId="1748"/>
    <cellStyle name="Percent 4 2 8" xfId="1749"/>
    <cellStyle name="Percent 4 2 9" xfId="1750"/>
    <cellStyle name="Percent 4 20" xfId="1751"/>
    <cellStyle name="Percent 4 21" xfId="1752"/>
    <cellStyle name="Percent 4 22" xfId="1753"/>
    <cellStyle name="Percent 4 23" xfId="1754"/>
    <cellStyle name="Percent 4 24" xfId="1755"/>
    <cellStyle name="Percent 4 25" xfId="1756"/>
    <cellStyle name="Percent 4 26" xfId="1757"/>
    <cellStyle name="Percent 4 27" xfId="1758"/>
    <cellStyle name="Percent 4 28" xfId="1759"/>
    <cellStyle name="Percent 4 29" xfId="1760"/>
    <cellStyle name="Percent 4 3" xfId="1761"/>
    <cellStyle name="Percent 4 3 2" xfId="1762"/>
    <cellStyle name="Percent 4 3 3" xfId="1763"/>
    <cellStyle name="Percent 4 3 4" xfId="1764"/>
    <cellStyle name="Percent 4 3 5" xfId="1765"/>
    <cellStyle name="Percent 4 3 6" xfId="1766"/>
    <cellStyle name="Percent 4 3 7" xfId="1767"/>
    <cellStyle name="Percent 4 30" xfId="1768"/>
    <cellStyle name="Percent 4 31" xfId="1769"/>
    <cellStyle name="Percent 4 32" xfId="1770"/>
    <cellStyle name="Percent 4 33" xfId="1771"/>
    <cellStyle name="Percent 4 34" xfId="1772"/>
    <cellStyle name="Percent 4 35" xfId="1773"/>
    <cellStyle name="Percent 4 36" xfId="1774"/>
    <cellStyle name="Percent 4 37" xfId="1775"/>
    <cellStyle name="Percent 4 38" xfId="1776"/>
    <cellStyle name="Percent 4 39" xfId="1777"/>
    <cellStyle name="Percent 4 4" xfId="1778"/>
    <cellStyle name="Percent 4 4 2" xfId="1779"/>
    <cellStyle name="Percent 4 4 3" xfId="1780"/>
    <cellStyle name="Percent 4 4 4" xfId="1781"/>
    <cellStyle name="Percent 4 4 5" xfId="1782"/>
    <cellStyle name="Percent 4 4 6" xfId="1783"/>
    <cellStyle name="Percent 4 4 7" xfId="1784"/>
    <cellStyle name="Percent 4 40" xfId="1785"/>
    <cellStyle name="Percent 4 41" xfId="1786"/>
    <cellStyle name="Percent 4 42" xfId="1787"/>
    <cellStyle name="Percent 4 43" xfId="1788"/>
    <cellStyle name="Percent 4 44" xfId="1789"/>
    <cellStyle name="Percent 4 45" xfId="1790"/>
    <cellStyle name="Percent 4 46" xfId="1791"/>
    <cellStyle name="Percent 4 47" xfId="1792"/>
    <cellStyle name="Percent 4 48" xfId="1793"/>
    <cellStyle name="Percent 4 49" xfId="1693"/>
    <cellStyle name="Percent 4 5" xfId="1794"/>
    <cellStyle name="Percent 4 5 2" xfId="1795"/>
    <cellStyle name="Percent 4 5 3" xfId="1796"/>
    <cellStyle name="Percent 4 5 4" xfId="1797"/>
    <cellStyle name="Percent 4 5 5" xfId="1798"/>
    <cellStyle name="Percent 4 5 6" xfId="1799"/>
    <cellStyle name="Percent 4 5 7" xfId="1800"/>
    <cellStyle name="Percent 4 6" xfId="1801"/>
    <cellStyle name="Percent 4 7" xfId="1802"/>
    <cellStyle name="Percent 4 8" xfId="1803"/>
    <cellStyle name="Percent 4 9" xfId="1804"/>
    <cellStyle name="Percent 5" xfId="150"/>
    <cellStyle name="Percent 5 2" xfId="1805"/>
    <cellStyle name="Percent 6" xfId="144"/>
    <cellStyle name="Percent 6 10" xfId="1807"/>
    <cellStyle name="Percent 6 11" xfId="1808"/>
    <cellStyle name="Percent 6 12" xfId="1809"/>
    <cellStyle name="Percent 6 13" xfId="1810"/>
    <cellStyle name="Percent 6 14" xfId="1811"/>
    <cellStyle name="Percent 6 15" xfId="1812"/>
    <cellStyle name="Percent 6 16" xfId="1813"/>
    <cellStyle name="Percent 6 17" xfId="1814"/>
    <cellStyle name="Percent 6 18" xfId="1815"/>
    <cellStyle name="Percent 6 19" xfId="1816"/>
    <cellStyle name="Percent 6 2" xfId="1817"/>
    <cellStyle name="Percent 6 20" xfId="1818"/>
    <cellStyle name="Percent 6 21" xfId="1819"/>
    <cellStyle name="Percent 6 22" xfId="1820"/>
    <cellStyle name="Percent 6 23" xfId="1821"/>
    <cellStyle name="Percent 6 24" xfId="1822"/>
    <cellStyle name="Percent 6 25" xfId="1823"/>
    <cellStyle name="Percent 6 26" xfId="1824"/>
    <cellStyle name="Percent 6 27" xfId="1825"/>
    <cellStyle name="Percent 6 28" xfId="1826"/>
    <cellStyle name="Percent 6 29" xfId="1827"/>
    <cellStyle name="Percent 6 3" xfId="1828"/>
    <cellStyle name="Percent 6 30" xfId="1829"/>
    <cellStyle name="Percent 6 31" xfId="1830"/>
    <cellStyle name="Percent 6 32" xfId="1831"/>
    <cellStyle name="Percent 6 33" xfId="1832"/>
    <cellStyle name="Percent 6 34" xfId="1833"/>
    <cellStyle name="Percent 6 35" xfId="1834"/>
    <cellStyle name="Percent 6 36" xfId="1835"/>
    <cellStyle name="Percent 6 37" xfId="1836"/>
    <cellStyle name="Percent 6 38" xfId="1837"/>
    <cellStyle name="Percent 6 39" xfId="1838"/>
    <cellStyle name="Percent 6 4" xfId="1839"/>
    <cellStyle name="Percent 6 40" xfId="1840"/>
    <cellStyle name="Percent 6 41" xfId="1841"/>
    <cellStyle name="Percent 6 42" xfId="1842"/>
    <cellStyle name="Percent 6 43" xfId="1843"/>
    <cellStyle name="Percent 6 44" xfId="1844"/>
    <cellStyle name="Percent 6 45" xfId="1845"/>
    <cellStyle name="Percent 6 46" xfId="1846"/>
    <cellStyle name="Percent 6 47" xfId="1847"/>
    <cellStyle name="Percent 6 48" xfId="1806"/>
    <cellStyle name="Percent 6 5" xfId="1848"/>
    <cellStyle name="Percent 6 6" xfId="1849"/>
    <cellStyle name="Percent 6 7" xfId="1850"/>
    <cellStyle name="Percent 6 8" xfId="1851"/>
    <cellStyle name="Percent 6 9" xfId="1852"/>
    <cellStyle name="Percent 7" xfId="1853"/>
    <cellStyle name="Percent 7 2" xfId="1854"/>
    <cellStyle name="Percent 8" xfId="1855"/>
    <cellStyle name="Percent 8 10" xfId="1856"/>
    <cellStyle name="Percent 8 11" xfId="1857"/>
    <cellStyle name="Percent 8 12" xfId="1858"/>
    <cellStyle name="Percent 8 13" xfId="1859"/>
    <cellStyle name="Percent 8 14" xfId="1860"/>
    <cellStyle name="Percent 8 15" xfId="1861"/>
    <cellStyle name="Percent 8 16" xfId="1862"/>
    <cellStyle name="Percent 8 17" xfId="1863"/>
    <cellStyle name="Percent 8 18" xfId="1864"/>
    <cellStyle name="Percent 8 19" xfId="1865"/>
    <cellStyle name="Percent 8 2" xfId="1866"/>
    <cellStyle name="Percent 8 2 2" xfId="1867"/>
    <cellStyle name="Percent 8 2 2 2" xfId="1868"/>
    <cellStyle name="Percent 8 2 2 2 2" xfId="1869"/>
    <cellStyle name="Percent 8 2 2 3" xfId="1870"/>
    <cellStyle name="Percent 8 2 3" xfId="1871"/>
    <cellStyle name="Percent 8 2 3 2" xfId="1872"/>
    <cellStyle name="Percent 8 20" xfId="1873"/>
    <cellStyle name="Percent 8 21" xfId="1874"/>
    <cellStyle name="Percent 8 22" xfId="1875"/>
    <cellStyle name="Percent 8 23" xfId="1876"/>
    <cellStyle name="Percent 8 24" xfId="1877"/>
    <cellStyle name="Percent 8 25" xfId="1878"/>
    <cellStyle name="Percent 8 26" xfId="1879"/>
    <cellStyle name="Percent 8 27" xfId="1880"/>
    <cellStyle name="Percent 8 28" xfId="1881"/>
    <cellStyle name="Percent 8 29" xfId="1882"/>
    <cellStyle name="Percent 8 3" xfId="1883"/>
    <cellStyle name="Percent 8 3 2" xfId="1884"/>
    <cellStyle name="Percent 8 3 2 2" xfId="1885"/>
    <cellStyle name="Percent 8 3 3" xfId="1886"/>
    <cellStyle name="Percent 8 30" xfId="1887"/>
    <cellStyle name="Percent 8 31" xfId="1888"/>
    <cellStyle name="Percent 8 32" xfId="1889"/>
    <cellStyle name="Percent 8 33" xfId="1890"/>
    <cellStyle name="Percent 8 34" xfId="1891"/>
    <cellStyle name="Percent 8 35" xfId="1892"/>
    <cellStyle name="Percent 8 36" xfId="1893"/>
    <cellStyle name="Percent 8 37" xfId="1894"/>
    <cellStyle name="Percent 8 38" xfId="1895"/>
    <cellStyle name="Percent 8 39" xfId="1896"/>
    <cellStyle name="Percent 8 4" xfId="1897"/>
    <cellStyle name="Percent 8 4 2" xfId="1898"/>
    <cellStyle name="Percent 8 40" xfId="1899"/>
    <cellStyle name="Percent 8 41" xfId="1900"/>
    <cellStyle name="Percent 8 42" xfId="1901"/>
    <cellStyle name="Percent 8 43" xfId="1902"/>
    <cellStyle name="Percent 8 44" xfId="1903"/>
    <cellStyle name="Percent 8 45" xfId="1904"/>
    <cellStyle name="Percent 8 46" xfId="1905"/>
    <cellStyle name="Percent 8 47" xfId="1906"/>
    <cellStyle name="Percent 8 5" xfId="1907"/>
    <cellStyle name="Percent 8 6" xfId="1908"/>
    <cellStyle name="Percent 8 7" xfId="1909"/>
    <cellStyle name="Percent 8 8" xfId="1910"/>
    <cellStyle name="Percent 8 9" xfId="1911"/>
    <cellStyle name="Percent 9" xfId="1912"/>
    <cellStyle name="Percent 9 2" xfId="1913"/>
    <cellStyle name="Percent 9 2 2" xfId="1914"/>
    <cellStyle name="Percent 9 2 2 2" xfId="1915"/>
    <cellStyle name="Percent 9 2 3" xfId="1916"/>
    <cellStyle name="Percent 9 3" xfId="1917"/>
    <cellStyle name="Percent 9 3 2" xfId="1918"/>
    <cellStyle name="Percent 9 4" xfId="1919"/>
    <cellStyle name="Percent 9 4 2" xfId="1920"/>
    <cellStyle name="Percent 9 5" xfId="1921"/>
    <cellStyle name="Percent 9 5 2" xfId="1922"/>
    <cellStyle name="Percent 9 6" xfId="1923"/>
    <cellStyle name="Pre-inputted cells" xfId="1924"/>
    <cellStyle name="Pre-inputted cells 10" xfId="1925"/>
    <cellStyle name="Pre-inputted cells 10 2" xfId="1926"/>
    <cellStyle name="Pre-inputted cells 10_Networks Project Reporting Template" xfId="1927"/>
    <cellStyle name="Pre-inputted cells 11" xfId="1928"/>
    <cellStyle name="Pre-inputted cells 11 2" xfId="1929"/>
    <cellStyle name="Pre-inputted cells 11_Networks Project Reporting Template" xfId="1930"/>
    <cellStyle name="Pre-inputted cells 12" xfId="1931"/>
    <cellStyle name="Pre-inputted cells 12 2" xfId="1932"/>
    <cellStyle name="Pre-inputted cells 12_Networks Project Reporting Template" xfId="1933"/>
    <cellStyle name="Pre-inputted cells 13" xfId="1934"/>
    <cellStyle name="Pre-inputted cells 2" xfId="1935"/>
    <cellStyle name="Pre-inputted cells 2 2" xfId="1936"/>
    <cellStyle name="Pre-inputted cells 2 2 2" xfId="1937"/>
    <cellStyle name="Pre-inputted cells 2 2 2 2" xfId="1938"/>
    <cellStyle name="Pre-inputted cells 2 2 2 2 2" xfId="1939"/>
    <cellStyle name="Pre-inputted cells 2 2 2 2_Networks Project Reporting Template" xfId="1940"/>
    <cellStyle name="Pre-inputted cells 2 2 2 3" xfId="1941"/>
    <cellStyle name="Pre-inputted cells 2 2 2_Networks Project Reporting Template" xfId="1942"/>
    <cellStyle name="Pre-inputted cells 2 2 3" xfId="1943"/>
    <cellStyle name="Pre-inputted cells 2 2 3 2" xfId="1944"/>
    <cellStyle name="Pre-inputted cells 2 2 3_Networks Project Reporting Template" xfId="1945"/>
    <cellStyle name="Pre-inputted cells 2 2 4" xfId="1946"/>
    <cellStyle name="Pre-inputted cells 2 2 4 2" xfId="1947"/>
    <cellStyle name="Pre-inputted cells 2 2 4_Networks Project Reporting Template" xfId="1948"/>
    <cellStyle name="Pre-inputted cells 2 2 5" xfId="1949"/>
    <cellStyle name="Pre-inputted cells 2 2_Networks Project Reporting Template" xfId="1950"/>
    <cellStyle name="Pre-inputted cells 2 3" xfId="1951"/>
    <cellStyle name="Pre-inputted cells 2 3 2" xfId="1952"/>
    <cellStyle name="Pre-inputted cells 2 3 2 2" xfId="1953"/>
    <cellStyle name="Pre-inputted cells 2 3 2_Networks Project Reporting Template" xfId="1954"/>
    <cellStyle name="Pre-inputted cells 2 3 3" xfId="1955"/>
    <cellStyle name="Pre-inputted cells 2 3_Networks Project Reporting Template" xfId="1956"/>
    <cellStyle name="Pre-inputted cells 2 4" xfId="1957"/>
    <cellStyle name="Pre-inputted cells 2 4 2" xfId="1958"/>
    <cellStyle name="Pre-inputted cells 2 4_Networks Project Reporting Template" xfId="1959"/>
    <cellStyle name="Pre-inputted cells 2 5" xfId="1960"/>
    <cellStyle name="Pre-inputted cells 2 5 2" xfId="1961"/>
    <cellStyle name="Pre-inputted cells 2 5_Networks Project Reporting Template" xfId="1962"/>
    <cellStyle name="Pre-inputted cells 2 6" xfId="1963"/>
    <cellStyle name="Pre-inputted cells 2_1.3s Accounting C Costs Scots" xfId="1964"/>
    <cellStyle name="Pre-inputted cells 3" xfId="1965"/>
    <cellStyle name="Pre-inputted cells 3 2" xfId="1966"/>
    <cellStyle name="Pre-inputted cells 3 2 2" xfId="1967"/>
    <cellStyle name="Pre-inputted cells 3 2 2 2" xfId="1968"/>
    <cellStyle name="Pre-inputted cells 3 2 2 2 2" xfId="1969"/>
    <cellStyle name="Pre-inputted cells 3 2 2 2_Networks Project Reporting Template" xfId="1970"/>
    <cellStyle name="Pre-inputted cells 3 2 2 3" xfId="1971"/>
    <cellStyle name="Pre-inputted cells 3 2 2_Networks Project Reporting Template" xfId="1972"/>
    <cellStyle name="Pre-inputted cells 3 2 3" xfId="1973"/>
    <cellStyle name="Pre-inputted cells 3 2 3 2" xfId="1974"/>
    <cellStyle name="Pre-inputted cells 3 2 3_Networks Project Reporting Template" xfId="1975"/>
    <cellStyle name="Pre-inputted cells 3 2 4" xfId="1976"/>
    <cellStyle name="Pre-inputted cells 3 2 4 2" xfId="1977"/>
    <cellStyle name="Pre-inputted cells 3 2 4_Networks Project Reporting Template" xfId="1978"/>
    <cellStyle name="Pre-inputted cells 3 2 5" xfId="1979"/>
    <cellStyle name="Pre-inputted cells 3 2_Networks Project Reporting Template" xfId="1980"/>
    <cellStyle name="Pre-inputted cells 3 3" xfId="1981"/>
    <cellStyle name="Pre-inputted cells 3 3 2" xfId="1982"/>
    <cellStyle name="Pre-inputted cells 3 3 2 2" xfId="1983"/>
    <cellStyle name="Pre-inputted cells 3 3 2_Networks Project Reporting Template" xfId="1984"/>
    <cellStyle name="Pre-inputted cells 3 3 3" xfId="1985"/>
    <cellStyle name="Pre-inputted cells 3 3_Networks Project Reporting Template" xfId="1986"/>
    <cellStyle name="Pre-inputted cells 3 4" xfId="1987"/>
    <cellStyle name="Pre-inputted cells 3 4 2" xfId="1988"/>
    <cellStyle name="Pre-inputted cells 3 4_Networks Project Reporting Template" xfId="1989"/>
    <cellStyle name="Pre-inputted cells 3 5" xfId="1990"/>
    <cellStyle name="Pre-inputted cells 3 5 2" xfId="1991"/>
    <cellStyle name="Pre-inputted cells 3 5_Networks Project Reporting Template" xfId="1992"/>
    <cellStyle name="Pre-inputted cells 3 6" xfId="1993"/>
    <cellStyle name="Pre-inputted cells 3_1.3s Accounting C Costs Scots" xfId="1994"/>
    <cellStyle name="Pre-inputted cells 4" xfId="1995"/>
    <cellStyle name="Pre-inputted cells 4 2" xfId="1996"/>
    <cellStyle name="Pre-inputted cells 4 2 2" xfId="1997"/>
    <cellStyle name="Pre-inputted cells 4 2 2 2" xfId="1998"/>
    <cellStyle name="Pre-inputted cells 4 2 2 2 2" xfId="1999"/>
    <cellStyle name="Pre-inputted cells 4 2 2 2_Networks Project Reporting Template" xfId="2000"/>
    <cellStyle name="Pre-inputted cells 4 2 2 3" xfId="2001"/>
    <cellStyle name="Pre-inputted cells 4 2 2_Networks Project Reporting Template" xfId="2002"/>
    <cellStyle name="Pre-inputted cells 4 2 3" xfId="2003"/>
    <cellStyle name="Pre-inputted cells 4 2 3 2" xfId="2004"/>
    <cellStyle name="Pre-inputted cells 4 2 3_Networks Project Reporting Template" xfId="2005"/>
    <cellStyle name="Pre-inputted cells 4 2 4" xfId="2006"/>
    <cellStyle name="Pre-inputted cells 4 2 4 2" xfId="2007"/>
    <cellStyle name="Pre-inputted cells 4 2 4_Networks Project Reporting Template" xfId="2008"/>
    <cellStyle name="Pre-inputted cells 4 2 5" xfId="2009"/>
    <cellStyle name="Pre-inputted cells 4 2_Networks Project Reporting Template" xfId="2010"/>
    <cellStyle name="Pre-inputted cells 4 3" xfId="2011"/>
    <cellStyle name="Pre-inputted cells 4 3 2" xfId="2012"/>
    <cellStyle name="Pre-inputted cells 4 3 2 2" xfId="2013"/>
    <cellStyle name="Pre-inputted cells 4 3 2_Networks Project Reporting Template" xfId="2014"/>
    <cellStyle name="Pre-inputted cells 4 3 3" xfId="2015"/>
    <cellStyle name="Pre-inputted cells 4 3_Networks Project Reporting Template" xfId="2016"/>
    <cellStyle name="Pre-inputted cells 4 4" xfId="2017"/>
    <cellStyle name="Pre-inputted cells 4 4 2" xfId="2018"/>
    <cellStyle name="Pre-inputted cells 4 4_Networks Project Reporting Template" xfId="2019"/>
    <cellStyle name="Pre-inputted cells 4 5" xfId="2020"/>
    <cellStyle name="Pre-inputted cells 4 5 2" xfId="2021"/>
    <cellStyle name="Pre-inputted cells 4 5_Networks Project Reporting Template" xfId="2022"/>
    <cellStyle name="Pre-inputted cells 4 6" xfId="2023"/>
    <cellStyle name="Pre-inputted cells 4_1.3s Accounting C Costs Scots" xfId="2024"/>
    <cellStyle name="Pre-inputted cells 5" xfId="2025"/>
    <cellStyle name="Pre-inputted cells 5 2" xfId="2026"/>
    <cellStyle name="Pre-inputted cells 5 2 2" xfId="2027"/>
    <cellStyle name="Pre-inputted cells 5 2 2 2" xfId="2028"/>
    <cellStyle name="Pre-inputted cells 5 2 2 2 2" xfId="2029"/>
    <cellStyle name="Pre-inputted cells 5 2 2 2 2 2" xfId="2030"/>
    <cellStyle name="Pre-inputted cells 5 2 2 2 2_Networks Project Reporting Template" xfId="2031"/>
    <cellStyle name="Pre-inputted cells 5 2 2 2 3" xfId="2032"/>
    <cellStyle name="Pre-inputted cells 5 2 2 2_Elec_DDT_template_NGv3 11Mar11 415 Proposals NG" xfId="2033"/>
    <cellStyle name="Pre-inputted cells 5 2 2 3" xfId="2034"/>
    <cellStyle name="Pre-inputted cells 5 2 2 3 2" xfId="2035"/>
    <cellStyle name="Pre-inputted cells 5 2 2 3_Networks Project Reporting Template" xfId="2036"/>
    <cellStyle name="Pre-inputted cells 5 2 2 4" xfId="2037"/>
    <cellStyle name="Pre-inputted cells 5 2 2 4 2" xfId="2038"/>
    <cellStyle name="Pre-inputted cells 5 2 2 5" xfId="2039"/>
    <cellStyle name="Pre-inputted cells 5 2 2_Elec_DDT_template_NGv3 11Mar11 415 Proposals NG" xfId="2040"/>
    <cellStyle name="Pre-inputted cells 5 2 3" xfId="2041"/>
    <cellStyle name="Pre-inputted cells 5 2 3 2" xfId="2042"/>
    <cellStyle name="Pre-inputted cells 5 2 3 2 2" xfId="2043"/>
    <cellStyle name="Pre-inputted cells 5 2 3 2_Networks Project Reporting Template" xfId="2044"/>
    <cellStyle name="Pre-inputted cells 5 2 3 3" xfId="2045"/>
    <cellStyle name="Pre-inputted cells 5 2 3_Networks Project Reporting Template" xfId="2046"/>
    <cellStyle name="Pre-inputted cells 5 2 4" xfId="2047"/>
    <cellStyle name="Pre-inputted cells 5 2 4 2" xfId="2048"/>
    <cellStyle name="Pre-inputted cells 5 2 4_Networks Project Reporting Template" xfId="2049"/>
    <cellStyle name="Pre-inputted cells 5 2 5" xfId="2050"/>
    <cellStyle name="Pre-inputted cells 5 2 5 2" xfId="2051"/>
    <cellStyle name="Pre-inputted cells 5 2 5_Networks Project Reporting Template" xfId="2052"/>
    <cellStyle name="Pre-inputted cells 5 2 6" xfId="2053"/>
    <cellStyle name="Pre-inputted cells 5 2_Networks Project Reporting Template" xfId="2054"/>
    <cellStyle name="Pre-inputted cells 5 3" xfId="2055"/>
    <cellStyle name="Pre-inputted cells 5 3 2" xfId="2056"/>
    <cellStyle name="Pre-inputted cells 5 3 2 2" xfId="2057"/>
    <cellStyle name="Pre-inputted cells 5 3 2_Networks Project Reporting Template" xfId="2058"/>
    <cellStyle name="Pre-inputted cells 5 3 3" xfId="2059"/>
    <cellStyle name="Pre-inputted cells 5 3_Networks Project Reporting Template" xfId="2060"/>
    <cellStyle name="Pre-inputted cells 5 4" xfId="2061"/>
    <cellStyle name="Pre-inputted cells 5 4 2" xfId="2062"/>
    <cellStyle name="Pre-inputted cells 5 4_Networks Project Reporting Template" xfId="2063"/>
    <cellStyle name="Pre-inputted cells 5 5" xfId="2064"/>
    <cellStyle name="Pre-inputted cells 5 5 2" xfId="2065"/>
    <cellStyle name="Pre-inputted cells 5 5_Networks Project Reporting Template" xfId="2066"/>
    <cellStyle name="Pre-inputted cells 5 6" xfId="2067"/>
    <cellStyle name="Pre-inputted cells 5_1.3s Accounting C Costs Scots" xfId="2068"/>
    <cellStyle name="Pre-inputted cells 6" xfId="2069"/>
    <cellStyle name="Pre-inputted cells 6 2" xfId="2070"/>
    <cellStyle name="Pre-inputted cells 6 2 2" xfId="2071"/>
    <cellStyle name="Pre-inputted cells 6 2 2 2" xfId="2072"/>
    <cellStyle name="Pre-inputted cells 6 2 2 2 2" xfId="2073"/>
    <cellStyle name="Pre-inputted cells 6 2 2 2_Networks Project Reporting Template" xfId="2074"/>
    <cellStyle name="Pre-inputted cells 6 2 2 3" xfId="2075"/>
    <cellStyle name="Pre-inputted cells 6 2 2_Elec_DDT_template_NGv3 11Mar11 415 Proposals NG" xfId="2076"/>
    <cellStyle name="Pre-inputted cells 6 2 3" xfId="2077"/>
    <cellStyle name="Pre-inputted cells 6 2 3 2" xfId="2078"/>
    <cellStyle name="Pre-inputted cells 6 2 3_Networks Project Reporting Template" xfId="2079"/>
    <cellStyle name="Pre-inputted cells 6 2 4" xfId="2080"/>
    <cellStyle name="Pre-inputted cells 6 2 4 2" xfId="2081"/>
    <cellStyle name="Pre-inputted cells 6 2 4_Networks Project Reporting Template" xfId="2082"/>
    <cellStyle name="Pre-inputted cells 6 2 5" xfId="2083"/>
    <cellStyle name="Pre-inputted cells 6 2_Elec_DDT_template_NGv3 11Mar11 415 Proposals NG" xfId="2084"/>
    <cellStyle name="Pre-inputted cells 6 3" xfId="2085"/>
    <cellStyle name="Pre-inputted cells 6 3 2" xfId="2086"/>
    <cellStyle name="Pre-inputted cells 6 3 2 2" xfId="2087"/>
    <cellStyle name="Pre-inputted cells 6 3 2_Networks Project Reporting Template" xfId="2088"/>
    <cellStyle name="Pre-inputted cells 6 3 3" xfId="2089"/>
    <cellStyle name="Pre-inputted cells 6 3_Networks Project Reporting Template" xfId="2090"/>
    <cellStyle name="Pre-inputted cells 6 4" xfId="2091"/>
    <cellStyle name="Pre-inputted cells 6 4 2" xfId="2092"/>
    <cellStyle name="Pre-inputted cells 6 4_Networks Project Reporting Template" xfId="2093"/>
    <cellStyle name="Pre-inputted cells 6 5" xfId="2094"/>
    <cellStyle name="Pre-inputted cells 6 5 2" xfId="2095"/>
    <cellStyle name="Pre-inputted cells 6 5_Networks Project Reporting Template" xfId="2096"/>
    <cellStyle name="Pre-inputted cells 6 6" xfId="2097"/>
    <cellStyle name="Pre-inputted cells 6_Networks Project Reporting Template" xfId="2098"/>
    <cellStyle name="Pre-inputted cells 7" xfId="2099"/>
    <cellStyle name="Pre-inputted cells 7 2" xfId="2100"/>
    <cellStyle name="Pre-inputted cells 7 2 2" xfId="2101"/>
    <cellStyle name="Pre-inputted cells 7 2 2 2" xfId="2102"/>
    <cellStyle name="Pre-inputted cells 7 2 2 2 2" xfId="2103"/>
    <cellStyle name="Pre-inputted cells 7 2 2 2_Networks Project Reporting Template" xfId="2104"/>
    <cellStyle name="Pre-inputted cells 7 2 2 3" xfId="2105"/>
    <cellStyle name="Pre-inputted cells 7 2 2_Elec_DDT_template_NGv3 11Mar11 415 Proposals NG" xfId="2106"/>
    <cellStyle name="Pre-inputted cells 7 2 3" xfId="2107"/>
    <cellStyle name="Pre-inputted cells 7 2 3 2" xfId="2108"/>
    <cellStyle name="Pre-inputted cells 7 2 3_Networks Project Reporting Template" xfId="2109"/>
    <cellStyle name="Pre-inputted cells 7 2 4" xfId="2110"/>
    <cellStyle name="Pre-inputted cells 7 2 4 2" xfId="2111"/>
    <cellStyle name="Pre-inputted cells 7 2 5" xfId="2112"/>
    <cellStyle name="Pre-inputted cells 7 2_Elec_DDT_template_NGv3 11Mar11 415 Proposals NG" xfId="2113"/>
    <cellStyle name="Pre-inputted cells 7 3" xfId="2114"/>
    <cellStyle name="Pre-inputted cells 7 3 2" xfId="2115"/>
    <cellStyle name="Pre-inputted cells 7 3 2 2" xfId="2116"/>
    <cellStyle name="Pre-inputted cells 7 3 2_Networks Project Reporting Template" xfId="2117"/>
    <cellStyle name="Pre-inputted cells 7 3 3" xfId="2118"/>
    <cellStyle name="Pre-inputted cells 7 3_Networks Project Reporting Template" xfId="2119"/>
    <cellStyle name="Pre-inputted cells 7 4" xfId="2120"/>
    <cellStyle name="Pre-inputted cells 7 4 2" xfId="2121"/>
    <cellStyle name="Pre-inputted cells 7 4_Networks Project Reporting Template" xfId="2122"/>
    <cellStyle name="Pre-inputted cells 7 5" xfId="2123"/>
    <cellStyle name="Pre-inputted cells 7 5 2" xfId="2124"/>
    <cellStyle name="Pre-inputted cells 7 5_Networks Project Reporting Template" xfId="2125"/>
    <cellStyle name="Pre-inputted cells 7 6" xfId="2126"/>
    <cellStyle name="Pre-inputted cells 7_Networks Project Reporting Template" xfId="2127"/>
    <cellStyle name="Pre-inputted cells 8" xfId="2128"/>
    <cellStyle name="Pre-inputted cells 8 2" xfId="2129"/>
    <cellStyle name="Pre-inputted cells 8 2 2" xfId="2130"/>
    <cellStyle name="Pre-inputted cells 8 2_Networks Project Reporting Template" xfId="2131"/>
    <cellStyle name="Pre-inputted cells 8 3" xfId="2132"/>
    <cellStyle name="Pre-inputted cells 8_Networks Project Reporting Template" xfId="2133"/>
    <cellStyle name="Pre-inputted cells 9" xfId="2134"/>
    <cellStyle name="Pre-inputted cells 9 2" xfId="2135"/>
    <cellStyle name="Pre-inputted cells 9_Networks Project Reporting Template" xfId="2136"/>
    <cellStyle name="Pre-inputted cells_1.3s Accounting C Costs Scots" xfId="2137"/>
    <cellStyle name="RangeName" xfId="2138"/>
    <cellStyle name="RIGs" xfId="2139"/>
    <cellStyle name="RIGs 2" xfId="2140"/>
    <cellStyle name="RIGs 2 2" xfId="2141"/>
    <cellStyle name="RIGs 2 2 2" xfId="2142"/>
    <cellStyle name="RIGs 2 2 2 2" xfId="2143"/>
    <cellStyle name="RIGs 2 2 2_Networks Project Reporting Template" xfId="2144"/>
    <cellStyle name="RIGs 2 2 3" xfId="2145"/>
    <cellStyle name="RIGs 2 2_Networks Project Reporting Template" xfId="2146"/>
    <cellStyle name="RIGs 2 3" xfId="2147"/>
    <cellStyle name="RIGs 2 3 2" xfId="2148"/>
    <cellStyle name="RIGs 2 3_Networks Project Reporting Template" xfId="2149"/>
    <cellStyle name="RIGs 2 4" xfId="2150"/>
    <cellStyle name="RIGs 2_Networks Project Reporting Template" xfId="2151"/>
    <cellStyle name="RIGs 3" xfId="2152"/>
    <cellStyle name="RIGs 3 2" xfId="2153"/>
    <cellStyle name="RIGs 3 2 2" xfId="2154"/>
    <cellStyle name="RIGs 3 2_Networks Project Reporting Template" xfId="2155"/>
    <cellStyle name="RIGs 3 3" xfId="2156"/>
    <cellStyle name="RIGs 3_Networks Project Reporting Template" xfId="2157"/>
    <cellStyle name="RIGs 4" xfId="2158"/>
    <cellStyle name="RIGs 4 2" xfId="2159"/>
    <cellStyle name="RIGs 4_Networks Project Reporting Template" xfId="2160"/>
    <cellStyle name="RIGs 5" xfId="2161"/>
    <cellStyle name="RIGs input cells" xfId="2162"/>
    <cellStyle name="RIGs input cells 10" xfId="2163"/>
    <cellStyle name="RIGs input cells 10 2" xfId="2164"/>
    <cellStyle name="RIGs input cells 10_Networks Project Reporting Template" xfId="2165"/>
    <cellStyle name="RIGs input cells 11" xfId="2166"/>
    <cellStyle name="RIGs input cells 11 2" xfId="2167"/>
    <cellStyle name="RIGs input cells 11_Networks Project Reporting Template" xfId="2168"/>
    <cellStyle name="RIGs input cells 12" xfId="2169"/>
    <cellStyle name="RIGs input cells 12 2" xfId="2170"/>
    <cellStyle name="RIGs input cells 12_Networks Project Reporting Template" xfId="2171"/>
    <cellStyle name="RIGs input cells 13" xfId="2172"/>
    <cellStyle name="RIGs input cells 2" xfId="2173"/>
    <cellStyle name="RIGs input cells 2 10" xfId="2174"/>
    <cellStyle name="RIGs input cells 2 10 2" xfId="2175"/>
    <cellStyle name="RIGs input cells 2 10_Networks Project Reporting Template" xfId="2176"/>
    <cellStyle name="RIGs input cells 2 11" xfId="2177"/>
    <cellStyle name="RIGs input cells 2 11 2" xfId="2178"/>
    <cellStyle name="RIGs input cells 2 11_Networks Project Reporting Template" xfId="2179"/>
    <cellStyle name="RIGs input cells 2 12" xfId="2180"/>
    <cellStyle name="RIGs input cells 2 2" xfId="2181"/>
    <cellStyle name="RIGs input cells 2 2 2" xfId="2182"/>
    <cellStyle name="RIGs input cells 2 2 2 2" xfId="2183"/>
    <cellStyle name="RIGs input cells 2 2 2 2 2" xfId="2184"/>
    <cellStyle name="RIGs input cells 2 2 2 2 2 2" xfId="2185"/>
    <cellStyle name="RIGs input cells 2 2 2 2 2_Networks Project Reporting Template" xfId="2186"/>
    <cellStyle name="RIGs input cells 2 2 2 2 3" xfId="2187"/>
    <cellStyle name="RIGs input cells 2 2 2 2_Networks Project Reporting Template" xfId="2188"/>
    <cellStyle name="RIGs input cells 2 2 2 3" xfId="2189"/>
    <cellStyle name="RIGs input cells 2 2 2 3 2" xfId="2190"/>
    <cellStyle name="RIGs input cells 2 2 2 3_Networks Project Reporting Template" xfId="2191"/>
    <cellStyle name="RIGs input cells 2 2 2 4" xfId="2192"/>
    <cellStyle name="RIGs input cells 2 2 2 4 2" xfId="2193"/>
    <cellStyle name="RIGs input cells 2 2 2 4_Networks Project Reporting Template" xfId="2194"/>
    <cellStyle name="RIGs input cells 2 2 2 5" xfId="2195"/>
    <cellStyle name="RIGs input cells 2 2 2_Networks Project Reporting Template" xfId="2196"/>
    <cellStyle name="RIGs input cells 2 2 3" xfId="2197"/>
    <cellStyle name="RIGs input cells 2 2 3 2" xfId="2198"/>
    <cellStyle name="RIGs input cells 2 2 3 2 2" xfId="2199"/>
    <cellStyle name="RIGs input cells 2 2 3 2_Networks Project Reporting Template" xfId="2200"/>
    <cellStyle name="RIGs input cells 2 2 3 3" xfId="2201"/>
    <cellStyle name="RIGs input cells 2 2 3_Networks Project Reporting Template" xfId="2202"/>
    <cellStyle name="RIGs input cells 2 2 4" xfId="2203"/>
    <cellStyle name="RIGs input cells 2 2 4 2" xfId="2204"/>
    <cellStyle name="RIGs input cells 2 2 4_Networks Project Reporting Template" xfId="2205"/>
    <cellStyle name="RIGs input cells 2 2 5" xfId="2206"/>
    <cellStyle name="RIGs input cells 2 2 5 2" xfId="2207"/>
    <cellStyle name="RIGs input cells 2 2 5_Networks Project Reporting Template" xfId="2208"/>
    <cellStyle name="RIGs input cells 2 2 6" xfId="2209"/>
    <cellStyle name="RIGs input cells 2 2_1.3s Accounting C Costs Scots" xfId="2210"/>
    <cellStyle name="RIGs input cells 2 3" xfId="2211"/>
    <cellStyle name="RIGs input cells 2 3 2" xfId="2212"/>
    <cellStyle name="RIGs input cells 2 3 2 2" xfId="2213"/>
    <cellStyle name="RIGs input cells 2 3 2 2 2" xfId="2214"/>
    <cellStyle name="RIGs input cells 2 3 2 2_Networks Project Reporting Template" xfId="2215"/>
    <cellStyle name="RIGs input cells 2 3 2 3" xfId="2216"/>
    <cellStyle name="RIGs input cells 2 3 2_Networks Project Reporting Template" xfId="2217"/>
    <cellStyle name="RIGs input cells 2 3 3" xfId="2218"/>
    <cellStyle name="RIGs input cells 2 3 3 2" xfId="2219"/>
    <cellStyle name="RIGs input cells 2 3 3_Networks Project Reporting Template" xfId="2220"/>
    <cellStyle name="RIGs input cells 2 3 4" xfId="2221"/>
    <cellStyle name="RIGs input cells 2 3 4 2" xfId="2222"/>
    <cellStyle name="RIGs input cells 2 3 4_Networks Project Reporting Template" xfId="2223"/>
    <cellStyle name="RIGs input cells 2 3 5" xfId="2224"/>
    <cellStyle name="RIGs input cells 2 3_Networks Project Reporting Template" xfId="2225"/>
    <cellStyle name="RIGs input cells 2 4" xfId="2226"/>
    <cellStyle name="RIGs input cells 2 4 2" xfId="2227"/>
    <cellStyle name="RIGs input cells 2 4 2 2" xfId="2228"/>
    <cellStyle name="RIGs input cells 2 4 2_Networks Project Reporting Template" xfId="2229"/>
    <cellStyle name="RIGs input cells 2 4 3" xfId="2230"/>
    <cellStyle name="RIGs input cells 2 4_Networks Project Reporting Template" xfId="2231"/>
    <cellStyle name="RIGs input cells 2 5" xfId="2232"/>
    <cellStyle name="RIGs input cells 2 5 2" xfId="2233"/>
    <cellStyle name="RIGs input cells 2 5_Networks Project Reporting Template" xfId="2234"/>
    <cellStyle name="RIGs input cells 2 6" xfId="2235"/>
    <cellStyle name="RIGs input cells 2 6 2" xfId="2236"/>
    <cellStyle name="RIGs input cells 2 6_Networks Project Reporting Template" xfId="2237"/>
    <cellStyle name="RIGs input cells 2 7" xfId="2238"/>
    <cellStyle name="RIGs input cells 2 7 2" xfId="2239"/>
    <cellStyle name="RIGs input cells 2 7_Networks Project Reporting Template" xfId="2240"/>
    <cellStyle name="RIGs input cells 2 8" xfId="2241"/>
    <cellStyle name="RIGs input cells 2 8 2" xfId="2242"/>
    <cellStyle name="RIGs input cells 2 8_Networks Project Reporting Template" xfId="2243"/>
    <cellStyle name="RIGs input cells 2 9" xfId="2244"/>
    <cellStyle name="RIGs input cells 2 9 2" xfId="2245"/>
    <cellStyle name="RIGs input cells 2 9_Networks Project Reporting Template" xfId="2246"/>
    <cellStyle name="RIGs input cells 2_1.3s Accounting C Costs Scots" xfId="2247"/>
    <cellStyle name="RIGs input cells 3" xfId="2248"/>
    <cellStyle name="RIGs input cells 3 10" xfId="2249"/>
    <cellStyle name="RIGs input cells 3 10 2" xfId="2250"/>
    <cellStyle name="RIGs input cells 3 10_Networks Project Reporting Template" xfId="2251"/>
    <cellStyle name="RIGs input cells 3 11" xfId="2252"/>
    <cellStyle name="RIGs input cells 3 11 2" xfId="2253"/>
    <cellStyle name="RIGs input cells 3 11_Networks Project Reporting Template" xfId="2254"/>
    <cellStyle name="RIGs input cells 3 12" xfId="2255"/>
    <cellStyle name="RIGs input cells 3 2" xfId="2256"/>
    <cellStyle name="RIGs input cells 3 2 2" xfId="2257"/>
    <cellStyle name="RIGs input cells 3 2 2 2" xfId="2258"/>
    <cellStyle name="RIGs input cells 3 2 2 2 2" xfId="2259"/>
    <cellStyle name="RIGs input cells 3 2 2 2 2 2" xfId="2260"/>
    <cellStyle name="RIGs input cells 3 2 2 2 2_Networks Project Reporting Template" xfId="2261"/>
    <cellStyle name="RIGs input cells 3 2 2 2 3" xfId="2262"/>
    <cellStyle name="RIGs input cells 3 2 2 2_Networks Project Reporting Template" xfId="2263"/>
    <cellStyle name="RIGs input cells 3 2 2 3" xfId="2264"/>
    <cellStyle name="RIGs input cells 3 2 2 3 2" xfId="2265"/>
    <cellStyle name="RIGs input cells 3 2 2 3_Networks Project Reporting Template" xfId="2266"/>
    <cellStyle name="RIGs input cells 3 2 2 4" xfId="2267"/>
    <cellStyle name="RIGs input cells 3 2 2 4 2" xfId="2268"/>
    <cellStyle name="RIGs input cells 3 2 2 4_Networks Project Reporting Template" xfId="2269"/>
    <cellStyle name="RIGs input cells 3 2 2 5" xfId="2270"/>
    <cellStyle name="RIGs input cells 3 2 2_Networks Project Reporting Template" xfId="2271"/>
    <cellStyle name="RIGs input cells 3 2 3" xfId="2272"/>
    <cellStyle name="RIGs input cells 3 2 3 2" xfId="2273"/>
    <cellStyle name="RIGs input cells 3 2 3 2 2" xfId="2274"/>
    <cellStyle name="RIGs input cells 3 2 3 2_Networks Project Reporting Template" xfId="2275"/>
    <cellStyle name="RIGs input cells 3 2 3 3" xfId="2276"/>
    <cellStyle name="RIGs input cells 3 2 3_Networks Project Reporting Template" xfId="2277"/>
    <cellStyle name="RIGs input cells 3 2 4" xfId="2278"/>
    <cellStyle name="RIGs input cells 3 2 4 2" xfId="2279"/>
    <cellStyle name="RIGs input cells 3 2 4_Networks Project Reporting Template" xfId="2280"/>
    <cellStyle name="RIGs input cells 3 2 5" xfId="2281"/>
    <cellStyle name="RIGs input cells 3 2 5 2" xfId="2282"/>
    <cellStyle name="RIGs input cells 3 2 5_Networks Project Reporting Template" xfId="2283"/>
    <cellStyle name="RIGs input cells 3 2 6" xfId="2284"/>
    <cellStyle name="RIGs input cells 3 2_1.3s Accounting C Costs Scots" xfId="2285"/>
    <cellStyle name="RIGs input cells 3 3" xfId="2286"/>
    <cellStyle name="RIGs input cells 3 3 2" xfId="2287"/>
    <cellStyle name="RIGs input cells 3 3 2 2" xfId="2288"/>
    <cellStyle name="RIGs input cells 3 3 2 2 2" xfId="2289"/>
    <cellStyle name="RIGs input cells 3 3 2 2_Networks Project Reporting Template" xfId="2290"/>
    <cellStyle name="RIGs input cells 3 3 2 3" xfId="2291"/>
    <cellStyle name="RIGs input cells 3 3 2_Networks Project Reporting Template" xfId="2292"/>
    <cellStyle name="RIGs input cells 3 3 3" xfId="2293"/>
    <cellStyle name="RIGs input cells 3 3 3 2" xfId="2294"/>
    <cellStyle name="RIGs input cells 3 3 3_Networks Project Reporting Template" xfId="2295"/>
    <cellStyle name="RIGs input cells 3 3 4" xfId="2296"/>
    <cellStyle name="RIGs input cells 3 3 4 2" xfId="2297"/>
    <cellStyle name="RIGs input cells 3 3 4_Networks Project Reporting Template" xfId="2298"/>
    <cellStyle name="RIGs input cells 3 3 5" xfId="2299"/>
    <cellStyle name="RIGs input cells 3 3_Networks Project Reporting Template" xfId="2300"/>
    <cellStyle name="RIGs input cells 3 4" xfId="2301"/>
    <cellStyle name="RIGs input cells 3 4 2" xfId="2302"/>
    <cellStyle name="RIGs input cells 3 4 2 2" xfId="2303"/>
    <cellStyle name="RIGs input cells 3 4 2_Networks Project Reporting Template" xfId="2304"/>
    <cellStyle name="RIGs input cells 3 4 3" xfId="2305"/>
    <cellStyle name="RIGs input cells 3 4_Networks Project Reporting Template" xfId="2306"/>
    <cellStyle name="RIGs input cells 3 5" xfId="2307"/>
    <cellStyle name="RIGs input cells 3 5 2" xfId="2308"/>
    <cellStyle name="RIGs input cells 3 5_Networks Project Reporting Template" xfId="2309"/>
    <cellStyle name="RIGs input cells 3 6" xfId="2310"/>
    <cellStyle name="RIGs input cells 3 6 2" xfId="2311"/>
    <cellStyle name="RIGs input cells 3 6_Networks Project Reporting Template" xfId="2312"/>
    <cellStyle name="RIGs input cells 3 7" xfId="2313"/>
    <cellStyle name="RIGs input cells 3 7 2" xfId="2314"/>
    <cellStyle name="RIGs input cells 3 7_Networks Project Reporting Template" xfId="2315"/>
    <cellStyle name="RIGs input cells 3 8" xfId="2316"/>
    <cellStyle name="RIGs input cells 3 8 2" xfId="2317"/>
    <cellStyle name="RIGs input cells 3 8_Networks Project Reporting Template" xfId="2318"/>
    <cellStyle name="RIGs input cells 3 9" xfId="2319"/>
    <cellStyle name="RIGs input cells 3 9 2" xfId="2320"/>
    <cellStyle name="RIGs input cells 3 9_Networks Project Reporting Template" xfId="2321"/>
    <cellStyle name="RIGs input cells 3_1.3s Accounting C Costs Scots" xfId="2322"/>
    <cellStyle name="RIGs input cells 4" xfId="2323"/>
    <cellStyle name="RIGs input cells 4 2" xfId="2324"/>
    <cellStyle name="RIGs input cells 4 2 2" xfId="2325"/>
    <cellStyle name="RIGs input cells 4 2 2 2" xfId="2326"/>
    <cellStyle name="RIGs input cells 4 2 2 2 2" xfId="2327"/>
    <cellStyle name="RIGs input cells 4 2 2 2 2 2" xfId="2328"/>
    <cellStyle name="RIGs input cells 4 2 2 2 2_Networks Project Reporting Template" xfId="2329"/>
    <cellStyle name="RIGs input cells 4 2 2 2 3" xfId="2330"/>
    <cellStyle name="RIGs input cells 4 2 2 2_Elec_DDT_template_NGv3 11Mar11 415 Proposals NG" xfId="2331"/>
    <cellStyle name="RIGs input cells 4 2 2 3" xfId="2332"/>
    <cellStyle name="RIGs input cells 4 2 2 3 2" xfId="2333"/>
    <cellStyle name="RIGs input cells 4 2 2 3_Networks Project Reporting Template" xfId="2334"/>
    <cellStyle name="RIGs input cells 4 2 2 4" xfId="2335"/>
    <cellStyle name="RIGs input cells 4 2 2 4 2" xfId="2336"/>
    <cellStyle name="RIGs input cells 4 2 2 4_Networks Project Reporting Template" xfId="2337"/>
    <cellStyle name="RIGs input cells 4 2 2 5" xfId="2338"/>
    <cellStyle name="RIGs input cells 4 2 2_Elec_DDT_template_NGv3 11Mar11 415 Proposals NG" xfId="2339"/>
    <cellStyle name="RIGs input cells 4 2 3" xfId="2340"/>
    <cellStyle name="RIGs input cells 4 2 3 2" xfId="2341"/>
    <cellStyle name="RIGs input cells 4 2 3 2 2" xfId="2342"/>
    <cellStyle name="RIGs input cells 4 2 3 2_Networks Project Reporting Template" xfId="2343"/>
    <cellStyle name="RIGs input cells 4 2 3 3" xfId="2344"/>
    <cellStyle name="RIGs input cells 4 2 3_Networks Project Reporting Template" xfId="2345"/>
    <cellStyle name="RIGs input cells 4 2 4" xfId="2346"/>
    <cellStyle name="RIGs input cells 4 2 4 2" xfId="2347"/>
    <cellStyle name="RIGs input cells 4 2 4_Networks Project Reporting Template" xfId="2348"/>
    <cellStyle name="RIGs input cells 4 2 5" xfId="2349"/>
    <cellStyle name="RIGs input cells 4 2 5 2" xfId="2350"/>
    <cellStyle name="RIGs input cells 4 2 5_Networks Project Reporting Template" xfId="2351"/>
    <cellStyle name="RIGs input cells 4 2 6" xfId="2352"/>
    <cellStyle name="RIGs input cells 4 2_Networks Project Reporting Template" xfId="2353"/>
    <cellStyle name="RIGs input cells 4 3" xfId="2354"/>
    <cellStyle name="RIGs input cells 4 3 2" xfId="2355"/>
    <cellStyle name="RIGs input cells 4 3 2 2" xfId="2356"/>
    <cellStyle name="RIGs input cells 4 3 2_Networks Project Reporting Template" xfId="2357"/>
    <cellStyle name="RIGs input cells 4 3 3" xfId="2358"/>
    <cellStyle name="RIGs input cells 4 3_Networks Project Reporting Template" xfId="2359"/>
    <cellStyle name="RIGs input cells 4 4" xfId="2360"/>
    <cellStyle name="RIGs input cells 4 4 2" xfId="2361"/>
    <cellStyle name="RIGs input cells 4 4_Networks Project Reporting Template" xfId="2362"/>
    <cellStyle name="RIGs input cells 4 5" xfId="2363"/>
    <cellStyle name="RIGs input cells 4 5 2" xfId="2364"/>
    <cellStyle name="RIGs input cells 4 5_Networks Project Reporting Template" xfId="2365"/>
    <cellStyle name="RIGs input cells 4 6" xfId="2366"/>
    <cellStyle name="RIGs input cells 4_1.3s Accounting C Costs Scots" xfId="2367"/>
    <cellStyle name="RIGs input cells 5" xfId="2368"/>
    <cellStyle name="RIGs input cells 5 2" xfId="2369"/>
    <cellStyle name="RIGs input cells 5 2 2" xfId="2370"/>
    <cellStyle name="RIGs input cells 5 2 2 2" xfId="2371"/>
    <cellStyle name="RIGs input cells 5 2 2 2 2" xfId="2372"/>
    <cellStyle name="RIGs input cells 5 2 2 2_Networks Project Reporting Template" xfId="2373"/>
    <cellStyle name="RIGs input cells 5 2 2 3" xfId="2374"/>
    <cellStyle name="RIGs input cells 5 2 2_Networks Project Reporting Template" xfId="2375"/>
    <cellStyle name="RIGs input cells 5 2 3" xfId="2376"/>
    <cellStyle name="RIGs input cells 5 2 3 2" xfId="2377"/>
    <cellStyle name="RIGs input cells 5 2 3_Networks Project Reporting Template" xfId="2378"/>
    <cellStyle name="RIGs input cells 5 2 4" xfId="2379"/>
    <cellStyle name="RIGs input cells 5 2 4 2" xfId="2380"/>
    <cellStyle name="RIGs input cells 5 2 4_Networks Project Reporting Template" xfId="2381"/>
    <cellStyle name="RIGs input cells 5 2 5" xfId="2382"/>
    <cellStyle name="RIGs input cells 5 2_Networks Project Reporting Template" xfId="2383"/>
    <cellStyle name="RIGs input cells 5 3" xfId="2384"/>
    <cellStyle name="RIGs input cells 5 3 2" xfId="2385"/>
    <cellStyle name="RIGs input cells 5 3 2 2" xfId="2386"/>
    <cellStyle name="RIGs input cells 5 3 2_Networks Project Reporting Template" xfId="2387"/>
    <cellStyle name="RIGs input cells 5 3 3" xfId="2388"/>
    <cellStyle name="RIGs input cells 5 3_Networks Project Reporting Template" xfId="2389"/>
    <cellStyle name="RIGs input cells 5 4" xfId="2390"/>
    <cellStyle name="RIGs input cells 5 4 2" xfId="2391"/>
    <cellStyle name="RIGs input cells 5 4_Networks Project Reporting Template" xfId="2392"/>
    <cellStyle name="RIGs input cells 5 5" xfId="2393"/>
    <cellStyle name="RIGs input cells 5 5 2" xfId="2394"/>
    <cellStyle name="RIGs input cells 5 5_Networks Project Reporting Template" xfId="2395"/>
    <cellStyle name="RIGs input cells 5 6" xfId="2396"/>
    <cellStyle name="RIGs input cells 5_1.3s Accounting C Costs Scots" xfId="2397"/>
    <cellStyle name="RIGs input cells 6" xfId="2398"/>
    <cellStyle name="RIGs input cells 6 2" xfId="2399"/>
    <cellStyle name="RIGs input cells 6 2 2" xfId="2400"/>
    <cellStyle name="RIGs input cells 6 2 2 2" xfId="2401"/>
    <cellStyle name="RIGs input cells 6 2 2 2 2" xfId="2402"/>
    <cellStyle name="RIGs input cells 6 2 2 2_Networks Project Reporting Template" xfId="2403"/>
    <cellStyle name="RIGs input cells 6 2 2 3" xfId="2404"/>
    <cellStyle name="RIGs input cells 6 2 2_Networks Project Reporting Template" xfId="2405"/>
    <cellStyle name="RIGs input cells 6 2 3" xfId="2406"/>
    <cellStyle name="RIGs input cells 6 2 3 2" xfId="2407"/>
    <cellStyle name="RIGs input cells 6 2 3_Networks Project Reporting Template" xfId="2408"/>
    <cellStyle name="RIGs input cells 6 2 4" xfId="2409"/>
    <cellStyle name="RIGs input cells 6 2 4 2" xfId="2410"/>
    <cellStyle name="RIGs input cells 6 2 4_Networks Project Reporting Template" xfId="2411"/>
    <cellStyle name="RIGs input cells 6 2 5" xfId="2412"/>
    <cellStyle name="RIGs input cells 6 2_Networks Project Reporting Template" xfId="2413"/>
    <cellStyle name="RIGs input cells 6 3" xfId="2414"/>
    <cellStyle name="RIGs input cells 6 3 2" xfId="2415"/>
    <cellStyle name="RIGs input cells 6 3 2 2" xfId="2416"/>
    <cellStyle name="RIGs input cells 6 3 2_Networks Project Reporting Template" xfId="2417"/>
    <cellStyle name="RIGs input cells 6 3 3" xfId="2418"/>
    <cellStyle name="RIGs input cells 6 3_Networks Project Reporting Template" xfId="2419"/>
    <cellStyle name="RIGs input cells 6 4" xfId="2420"/>
    <cellStyle name="RIGs input cells 6 4 2" xfId="2421"/>
    <cellStyle name="RIGs input cells 6 4_Networks Project Reporting Template" xfId="2422"/>
    <cellStyle name="RIGs input cells 6 5" xfId="2423"/>
    <cellStyle name="RIGs input cells 6 5 2" xfId="2424"/>
    <cellStyle name="RIGs input cells 6 5_Networks Project Reporting Template" xfId="2425"/>
    <cellStyle name="RIGs input cells 6 6" xfId="2426"/>
    <cellStyle name="RIGs input cells 6_1.3s Accounting C Costs Scots" xfId="2427"/>
    <cellStyle name="RIGs input cells 7" xfId="2428"/>
    <cellStyle name="RIGs input cells 7 2" xfId="2429"/>
    <cellStyle name="RIGs input cells 7 2 2" xfId="2430"/>
    <cellStyle name="RIGs input cells 7 2 2 2" xfId="2431"/>
    <cellStyle name="RIGs input cells 7 2 2 2 2" xfId="2432"/>
    <cellStyle name="RIGs input cells 7 2 2 2_Networks Project Reporting Template" xfId="2433"/>
    <cellStyle name="RIGs input cells 7 2 2 3" xfId="2434"/>
    <cellStyle name="RIGs input cells 7 2 2_Elec_DDT_template_NGv3 11Mar11 415 Proposals NG" xfId="2435"/>
    <cellStyle name="RIGs input cells 7 2 3" xfId="2436"/>
    <cellStyle name="RIGs input cells 7 2 3 2" xfId="2437"/>
    <cellStyle name="RIGs input cells 7 2 3_Networks Project Reporting Template" xfId="2438"/>
    <cellStyle name="RIGs input cells 7 2 4" xfId="2439"/>
    <cellStyle name="RIGs input cells 7 2 4 2" xfId="2440"/>
    <cellStyle name="RIGs input cells 7 2 5" xfId="2441"/>
    <cellStyle name="RIGs input cells 7 2_Elec_DDT_template_NGv3 11Mar11 415 Proposals NG" xfId="2442"/>
    <cellStyle name="RIGs input cells 7 3" xfId="2443"/>
    <cellStyle name="RIGs input cells 7 3 2" xfId="2444"/>
    <cellStyle name="RIGs input cells 7 3 2 2" xfId="2445"/>
    <cellStyle name="RIGs input cells 7 3 2_Networks Project Reporting Template" xfId="2446"/>
    <cellStyle name="RIGs input cells 7 3 3" xfId="2447"/>
    <cellStyle name="RIGs input cells 7 3_Networks Project Reporting Template" xfId="2448"/>
    <cellStyle name="RIGs input cells 7 4" xfId="2449"/>
    <cellStyle name="RIGs input cells 7 4 2" xfId="2450"/>
    <cellStyle name="RIGs input cells 7 4_Networks Project Reporting Template" xfId="2451"/>
    <cellStyle name="RIGs input cells 7 5" xfId="2452"/>
    <cellStyle name="RIGs input cells 7 5 2" xfId="2453"/>
    <cellStyle name="RIGs input cells 7 5_Networks Project Reporting Template" xfId="2454"/>
    <cellStyle name="RIGs input cells 7 6" xfId="2455"/>
    <cellStyle name="RIGs input cells 7_Networks Project Reporting Template" xfId="2456"/>
    <cellStyle name="RIGs input cells 8" xfId="2457"/>
    <cellStyle name="RIGs input cells 8 2" xfId="2458"/>
    <cellStyle name="RIGs input cells 8 2 2" xfId="2459"/>
    <cellStyle name="RIGs input cells 8 2 2 2" xfId="2460"/>
    <cellStyle name="RIGs input cells 8 2 2_Networks Project Reporting Template" xfId="2461"/>
    <cellStyle name="RIGs input cells 8 2 3" xfId="2462"/>
    <cellStyle name="RIGs input cells 8 2_Elec_DDT_template_NGv3 11Mar11 415 Proposals NG" xfId="2463"/>
    <cellStyle name="RIGs input cells 8 3" xfId="2464"/>
    <cellStyle name="RIGs input cells 8 3 2" xfId="2465"/>
    <cellStyle name="RIGs input cells 8 3_Networks Project Reporting Template" xfId="2466"/>
    <cellStyle name="RIGs input cells 8 4" xfId="2467"/>
    <cellStyle name="RIGs input cells 8 4 2" xfId="2468"/>
    <cellStyle name="RIGs input cells 8 5" xfId="2469"/>
    <cellStyle name="RIGs input cells 8_Elec_DDT_template_NGv3 11Mar11 415 Proposals NG" xfId="2470"/>
    <cellStyle name="RIGs input cells 9" xfId="2471"/>
    <cellStyle name="RIGs input cells 9 2" xfId="2472"/>
    <cellStyle name="RIGs input cells 9 2 2" xfId="2473"/>
    <cellStyle name="RIGs input cells 9 2_Networks Project Reporting Template" xfId="2474"/>
    <cellStyle name="RIGs input cells 9 3" xfId="2475"/>
    <cellStyle name="RIGs input cells 9_Networks Project Reporting Template" xfId="2476"/>
    <cellStyle name="RIGs input cells_1.3s Accounting C Costs Scots" xfId="2477"/>
    <cellStyle name="RIGs input totals" xfId="2478"/>
    <cellStyle name="RIGs input totals 10" xfId="2479"/>
    <cellStyle name="RIGs input totals 10 2" xfId="2480"/>
    <cellStyle name="RIGs input totals 10_Networks Project Reporting Template" xfId="2481"/>
    <cellStyle name="RIGs input totals 11" xfId="2482"/>
    <cellStyle name="RIGs input totals 11 2" xfId="2483"/>
    <cellStyle name="RIGs input totals 11_Networks Project Reporting Template" xfId="2484"/>
    <cellStyle name="RIGs input totals 12" xfId="2485"/>
    <cellStyle name="RIGs input totals 12 2" xfId="2486"/>
    <cellStyle name="RIGs input totals 12_Networks Project Reporting Template" xfId="2487"/>
    <cellStyle name="RIGs input totals 13" xfId="2488"/>
    <cellStyle name="RIGs input totals 2" xfId="2489"/>
    <cellStyle name="RIGs input totals 2 10" xfId="2490"/>
    <cellStyle name="RIGs input totals 2 10 2" xfId="2491"/>
    <cellStyle name="RIGs input totals 2 10_Networks Project Reporting Template" xfId="2492"/>
    <cellStyle name="RIGs input totals 2 11" xfId="2493"/>
    <cellStyle name="RIGs input totals 2 11 2" xfId="2494"/>
    <cellStyle name="RIGs input totals 2 11_Networks Project Reporting Template" xfId="2495"/>
    <cellStyle name="RIGs input totals 2 12" xfId="2496"/>
    <cellStyle name="RIGs input totals 2 2" xfId="2497"/>
    <cellStyle name="RIGs input totals 2 2 2" xfId="2498"/>
    <cellStyle name="RIGs input totals 2 2 2 2" xfId="2499"/>
    <cellStyle name="RIGs input totals 2 2 2 2 2" xfId="2500"/>
    <cellStyle name="RIGs input totals 2 2 2 2 2 2" xfId="2501"/>
    <cellStyle name="RIGs input totals 2 2 2 2 2_Networks Project Reporting Template" xfId="2502"/>
    <cellStyle name="RIGs input totals 2 2 2 2 3" xfId="2503"/>
    <cellStyle name="RIGs input totals 2 2 2 2_Networks Project Reporting Template" xfId="2504"/>
    <cellStyle name="RIGs input totals 2 2 2 3" xfId="2505"/>
    <cellStyle name="RIGs input totals 2 2 2 3 2" xfId="2506"/>
    <cellStyle name="RIGs input totals 2 2 2 3_Networks Project Reporting Template" xfId="2507"/>
    <cellStyle name="RIGs input totals 2 2 2 4" xfId="2508"/>
    <cellStyle name="RIGs input totals 2 2 2 4 2" xfId="2509"/>
    <cellStyle name="RIGs input totals 2 2 2 4_Networks Project Reporting Template" xfId="2510"/>
    <cellStyle name="RIGs input totals 2 2 2 5" xfId="2511"/>
    <cellStyle name="RIGs input totals 2 2 2_Networks Project Reporting Template" xfId="2512"/>
    <cellStyle name="RIGs input totals 2 2 3" xfId="2513"/>
    <cellStyle name="RIGs input totals 2 2 3 2" xfId="2514"/>
    <cellStyle name="RIGs input totals 2 2 3 2 2" xfId="2515"/>
    <cellStyle name="RIGs input totals 2 2 3 2_Networks Project Reporting Template" xfId="2516"/>
    <cellStyle name="RIGs input totals 2 2 3 3" xfId="2517"/>
    <cellStyle name="RIGs input totals 2 2 3_Networks Project Reporting Template" xfId="2518"/>
    <cellStyle name="RIGs input totals 2 2 4" xfId="2519"/>
    <cellStyle name="RIGs input totals 2 2 4 2" xfId="2520"/>
    <cellStyle name="RIGs input totals 2 2 4_Networks Project Reporting Template" xfId="2521"/>
    <cellStyle name="RIGs input totals 2 2 5" xfId="2522"/>
    <cellStyle name="RIGs input totals 2 2 5 2" xfId="2523"/>
    <cellStyle name="RIGs input totals 2 2 5_Networks Project Reporting Template" xfId="2524"/>
    <cellStyle name="RIGs input totals 2 2 6" xfId="2525"/>
    <cellStyle name="RIGs input totals 2 2_1.3s Accounting C Costs Scots" xfId="2526"/>
    <cellStyle name="RIGs input totals 2 3" xfId="2527"/>
    <cellStyle name="RIGs input totals 2 3 2" xfId="2528"/>
    <cellStyle name="RIGs input totals 2 3 2 2" xfId="2529"/>
    <cellStyle name="RIGs input totals 2 3 2 2 2" xfId="2530"/>
    <cellStyle name="RIGs input totals 2 3 2 2 2 2" xfId="2531"/>
    <cellStyle name="RIGs input totals 2 3 2 2 2_Networks Project Reporting Template" xfId="2532"/>
    <cellStyle name="RIGs input totals 2 3 2 2 3" xfId="2533"/>
    <cellStyle name="RIGs input totals 2 3 2 2_Networks Project Reporting Template" xfId="2534"/>
    <cellStyle name="RIGs input totals 2 3 2 3" xfId="2535"/>
    <cellStyle name="RIGs input totals 2 3 2 3 2" xfId="2536"/>
    <cellStyle name="RIGs input totals 2 3 2 3_Networks Project Reporting Template" xfId="2537"/>
    <cellStyle name="RIGs input totals 2 3 2 4" xfId="2538"/>
    <cellStyle name="RIGs input totals 2 3 2 4 2" xfId="2539"/>
    <cellStyle name="RIGs input totals 2 3 2 4_Networks Project Reporting Template" xfId="2540"/>
    <cellStyle name="RIGs input totals 2 3 2 5" xfId="2541"/>
    <cellStyle name="RIGs input totals 2 3 2_Networks Project Reporting Template" xfId="2542"/>
    <cellStyle name="RIGs input totals 2 3 3" xfId="2543"/>
    <cellStyle name="RIGs input totals 2 3 3 2" xfId="2544"/>
    <cellStyle name="RIGs input totals 2 3 3 2 2" xfId="2545"/>
    <cellStyle name="RIGs input totals 2 3 3 2_Networks Project Reporting Template" xfId="2546"/>
    <cellStyle name="RIGs input totals 2 3 3 3" xfId="2547"/>
    <cellStyle name="RIGs input totals 2 3 3_Networks Project Reporting Template" xfId="2548"/>
    <cellStyle name="RIGs input totals 2 3 4" xfId="2549"/>
    <cellStyle name="RIGs input totals 2 3 4 2" xfId="2550"/>
    <cellStyle name="RIGs input totals 2 3 4_Networks Project Reporting Template" xfId="2551"/>
    <cellStyle name="RIGs input totals 2 3 5" xfId="2552"/>
    <cellStyle name="RIGs input totals 2 3 5 2" xfId="2553"/>
    <cellStyle name="RIGs input totals 2 3 5_Networks Project Reporting Template" xfId="2554"/>
    <cellStyle name="RIGs input totals 2 3 6" xfId="2555"/>
    <cellStyle name="RIGs input totals 2 3_1.3s Accounting C Costs Scots" xfId="2556"/>
    <cellStyle name="RIGs input totals 2 4" xfId="2557"/>
    <cellStyle name="RIGs input totals 2 4 2" xfId="2558"/>
    <cellStyle name="RIGs input totals 2 4 2 2" xfId="2559"/>
    <cellStyle name="RIGs input totals 2 4 2 2 2" xfId="2560"/>
    <cellStyle name="RIGs input totals 2 4 2 2 2 2" xfId="2561"/>
    <cellStyle name="RIGs input totals 2 4 2 2 2_Networks Project Reporting Template" xfId="2562"/>
    <cellStyle name="RIGs input totals 2 4 2 2 3" xfId="2563"/>
    <cellStyle name="RIGs input totals 2 4 2 2_Elec_DDT_template_NGv3 11Mar11 415 Proposals NG" xfId="2564"/>
    <cellStyle name="RIGs input totals 2 4 2 3" xfId="2565"/>
    <cellStyle name="RIGs input totals 2 4 2 3 2" xfId="2566"/>
    <cellStyle name="RIGs input totals 2 4 2 3_Networks Project Reporting Template" xfId="2567"/>
    <cellStyle name="RIGs input totals 2 4 2 4" xfId="2568"/>
    <cellStyle name="RIGs input totals 2 4 2 4 2" xfId="2569"/>
    <cellStyle name="RIGs input totals 2 4 2 5" xfId="2570"/>
    <cellStyle name="RIGs input totals 2 4 2_Elec_DDT_template_NGv3 11Mar11 415 Proposals NG" xfId="2571"/>
    <cellStyle name="RIGs input totals 2 4 3" xfId="2572"/>
    <cellStyle name="RIGs input totals 2 4 3 2" xfId="2573"/>
    <cellStyle name="RIGs input totals 2 4 3 2 2" xfId="2574"/>
    <cellStyle name="RIGs input totals 2 4 3 2 2 2" xfId="2575"/>
    <cellStyle name="RIGs input totals 2 4 3 2 2_Networks Project Reporting Template" xfId="2576"/>
    <cellStyle name="RIGs input totals 2 4 3 2 3" xfId="2577"/>
    <cellStyle name="RIGs input totals 2 4 3 2_Elec_DDT_template_NGv3 11Mar11 415 Proposals NG" xfId="2578"/>
    <cellStyle name="RIGs input totals 2 4 3 3" xfId="2579"/>
    <cellStyle name="RIGs input totals 2 4 3 3 2" xfId="2580"/>
    <cellStyle name="RIGs input totals 2 4 3 3_Networks Project Reporting Template" xfId="2581"/>
    <cellStyle name="RIGs input totals 2 4 3 4" xfId="2582"/>
    <cellStyle name="RIGs input totals 2 4 3 4 2" xfId="2583"/>
    <cellStyle name="RIGs input totals 2 4 3 5" xfId="2584"/>
    <cellStyle name="RIGs input totals 2 4 3_Elec_DDT_template_NGv3 11Mar11 415 Proposals NG" xfId="2585"/>
    <cellStyle name="RIGs input totals 2 4 4" xfId="2586"/>
    <cellStyle name="RIGs input totals 2 4 4 2" xfId="2587"/>
    <cellStyle name="RIGs input totals 2 4 4 2 2" xfId="2588"/>
    <cellStyle name="RIGs input totals 2 4 4 2_Networks Project Reporting Template" xfId="2589"/>
    <cellStyle name="RIGs input totals 2 4 4 3" xfId="2590"/>
    <cellStyle name="RIGs input totals 2 4 4_Networks Project Reporting Template" xfId="2591"/>
    <cellStyle name="RIGs input totals 2 4 5" xfId="2592"/>
    <cellStyle name="RIGs input totals 2 4 5 2" xfId="2593"/>
    <cellStyle name="RIGs input totals 2 4 5_Networks Project Reporting Template" xfId="2594"/>
    <cellStyle name="RIGs input totals 2 4 6" xfId="2595"/>
    <cellStyle name="RIGs input totals 2 4 6 2" xfId="2596"/>
    <cellStyle name="RIGs input totals 2 4 6_Networks Project Reporting Template" xfId="2597"/>
    <cellStyle name="RIGs input totals 2 4 7" xfId="2598"/>
    <cellStyle name="RIGs input totals 2 4_Networks Project Reporting Template" xfId="2599"/>
    <cellStyle name="RIGs input totals 2 5" xfId="2600"/>
    <cellStyle name="RIGs input totals 2 5 2" xfId="2601"/>
    <cellStyle name="RIGs input totals 2 5 2 2" xfId="2602"/>
    <cellStyle name="RIGs input totals 2 5 2 2 2" xfId="2603"/>
    <cellStyle name="RIGs input totals 2 5 2 2 2 2" xfId="2604"/>
    <cellStyle name="RIGs input totals 2 5 2 2 2_Networks Project Reporting Template" xfId="2605"/>
    <cellStyle name="RIGs input totals 2 5 2 2 3" xfId="2606"/>
    <cellStyle name="RIGs input totals 2 5 2 2_Elec_DDT_template_NGv3 11Mar11 415 Proposals NG" xfId="2607"/>
    <cellStyle name="RIGs input totals 2 5 2 3" xfId="2608"/>
    <cellStyle name="RIGs input totals 2 5 2 3 2" xfId="2609"/>
    <cellStyle name="RIGs input totals 2 5 2 3_Networks Project Reporting Template" xfId="2610"/>
    <cellStyle name="RIGs input totals 2 5 2 4" xfId="2611"/>
    <cellStyle name="RIGs input totals 2 5 2 4 2" xfId="2612"/>
    <cellStyle name="RIGs input totals 2 5 2 5" xfId="2613"/>
    <cellStyle name="RIGs input totals 2 5 2_Elec_DDT_template_NGv3 11Mar11 415 Proposals NG" xfId="2614"/>
    <cellStyle name="RIGs input totals 2 5 3" xfId="2615"/>
    <cellStyle name="RIGs input totals 2 5 3 2" xfId="2616"/>
    <cellStyle name="RIGs input totals 2 5 3 2 2" xfId="2617"/>
    <cellStyle name="RIGs input totals 2 5 3 2_Networks Project Reporting Template" xfId="2618"/>
    <cellStyle name="RIGs input totals 2 5 3 3" xfId="2619"/>
    <cellStyle name="RIGs input totals 2 5 3_Networks Project Reporting Template" xfId="2620"/>
    <cellStyle name="RIGs input totals 2 5 4" xfId="2621"/>
    <cellStyle name="RIGs input totals 2 5 4 2" xfId="2622"/>
    <cellStyle name="RIGs input totals 2 5 4_Networks Project Reporting Template" xfId="2623"/>
    <cellStyle name="RIGs input totals 2 5 5" xfId="2624"/>
    <cellStyle name="RIGs input totals 2 5 5 2" xfId="2625"/>
    <cellStyle name="RIGs input totals 2 5 5_Networks Project Reporting Template" xfId="2626"/>
    <cellStyle name="RIGs input totals 2 5 6" xfId="2627"/>
    <cellStyle name="RIGs input totals 2 5_Networks Project Reporting Template" xfId="2628"/>
    <cellStyle name="RIGs input totals 2 6" xfId="2629"/>
    <cellStyle name="RIGs input totals 2 6 2" xfId="2630"/>
    <cellStyle name="RIGs input totals 2 6 2 2" xfId="2631"/>
    <cellStyle name="RIGs input totals 2 6 2_Networks Project Reporting Template" xfId="2632"/>
    <cellStyle name="RIGs input totals 2 6 3" xfId="2633"/>
    <cellStyle name="RIGs input totals 2 6_Networks Project Reporting Template" xfId="2634"/>
    <cellStyle name="RIGs input totals 2 7" xfId="2635"/>
    <cellStyle name="RIGs input totals 2 7 2" xfId="2636"/>
    <cellStyle name="RIGs input totals 2 7_Networks Project Reporting Template" xfId="2637"/>
    <cellStyle name="RIGs input totals 2 8" xfId="2638"/>
    <cellStyle name="RIGs input totals 2 8 2" xfId="2639"/>
    <cellStyle name="RIGs input totals 2 8_Networks Project Reporting Template" xfId="2640"/>
    <cellStyle name="RIGs input totals 2 9" xfId="2641"/>
    <cellStyle name="RIGs input totals 2 9 2" xfId="2642"/>
    <cellStyle name="RIGs input totals 2 9_Networks Project Reporting Template" xfId="2643"/>
    <cellStyle name="RIGs input totals 2_1.3s Accounting C Costs Scots" xfId="2644"/>
    <cellStyle name="RIGs input totals 3" xfId="2645"/>
    <cellStyle name="RIGs input totals 3 2" xfId="2646"/>
    <cellStyle name="RIGs input totals 3 2 2" xfId="2647"/>
    <cellStyle name="RIGs input totals 3 2 2 2" xfId="2648"/>
    <cellStyle name="RIGs input totals 3 2 2 2 2" xfId="2649"/>
    <cellStyle name="RIGs input totals 3 2 2 2_Networks Project Reporting Template" xfId="2650"/>
    <cellStyle name="RIGs input totals 3 2 2 3" xfId="2651"/>
    <cellStyle name="RIGs input totals 3 2 2_Networks Project Reporting Template" xfId="2652"/>
    <cellStyle name="RIGs input totals 3 2 3" xfId="2653"/>
    <cellStyle name="RIGs input totals 3 2 3 2" xfId="2654"/>
    <cellStyle name="RIGs input totals 3 2 3_Networks Project Reporting Template" xfId="2655"/>
    <cellStyle name="RIGs input totals 3 2 4" xfId="2656"/>
    <cellStyle name="RIGs input totals 3 2 4 2" xfId="2657"/>
    <cellStyle name="RIGs input totals 3 2 4_Networks Project Reporting Template" xfId="2658"/>
    <cellStyle name="RIGs input totals 3 2 5" xfId="2659"/>
    <cellStyle name="RIGs input totals 3 2_Networks Project Reporting Template" xfId="2660"/>
    <cellStyle name="RIGs input totals 3 3" xfId="2661"/>
    <cellStyle name="RIGs input totals 3 3 2" xfId="2662"/>
    <cellStyle name="RIGs input totals 3 3 2 2" xfId="2663"/>
    <cellStyle name="RIGs input totals 3 3 2_Networks Project Reporting Template" xfId="2664"/>
    <cellStyle name="RIGs input totals 3 3 3" xfId="2665"/>
    <cellStyle name="RIGs input totals 3 3_Networks Project Reporting Template" xfId="2666"/>
    <cellStyle name="RIGs input totals 3 4" xfId="2667"/>
    <cellStyle name="RIGs input totals 3 4 2" xfId="2668"/>
    <cellStyle name="RIGs input totals 3 4_Networks Project Reporting Template" xfId="2669"/>
    <cellStyle name="RIGs input totals 3 5" xfId="2670"/>
    <cellStyle name="RIGs input totals 3 5 2" xfId="2671"/>
    <cellStyle name="RIGs input totals 3 5_Networks Project Reporting Template" xfId="2672"/>
    <cellStyle name="RIGs input totals 3 6" xfId="2673"/>
    <cellStyle name="RIGs input totals 3_1.3s Accounting C Costs Scots" xfId="2674"/>
    <cellStyle name="RIGs input totals 4" xfId="2675"/>
    <cellStyle name="RIGs input totals 4 2" xfId="2676"/>
    <cellStyle name="RIGs input totals 4 2 2" xfId="2677"/>
    <cellStyle name="RIGs input totals 4 2 2 2" xfId="2678"/>
    <cellStyle name="RIGs input totals 4 2 2 2 2" xfId="2679"/>
    <cellStyle name="RIGs input totals 4 2 2 2_Networks Project Reporting Template" xfId="2680"/>
    <cellStyle name="RIGs input totals 4 2 2 3" xfId="2681"/>
    <cellStyle name="RIGs input totals 4 2 2_Networks Project Reporting Template" xfId="2682"/>
    <cellStyle name="RIGs input totals 4 2 3" xfId="2683"/>
    <cellStyle name="RIGs input totals 4 2 3 2" xfId="2684"/>
    <cellStyle name="RIGs input totals 4 2 3_Networks Project Reporting Template" xfId="2685"/>
    <cellStyle name="RIGs input totals 4 2 4" xfId="2686"/>
    <cellStyle name="RIGs input totals 4 2 4 2" xfId="2687"/>
    <cellStyle name="RIGs input totals 4 2 4_Networks Project Reporting Template" xfId="2688"/>
    <cellStyle name="RIGs input totals 4 2 5" xfId="2689"/>
    <cellStyle name="RIGs input totals 4 2_Networks Project Reporting Template" xfId="2690"/>
    <cellStyle name="RIGs input totals 4 3" xfId="2691"/>
    <cellStyle name="RIGs input totals 4 3 2" xfId="2692"/>
    <cellStyle name="RIGs input totals 4 3 2 2" xfId="2693"/>
    <cellStyle name="RIGs input totals 4 3 2_Networks Project Reporting Template" xfId="2694"/>
    <cellStyle name="RIGs input totals 4 3 3" xfId="2695"/>
    <cellStyle name="RIGs input totals 4 3_Networks Project Reporting Template" xfId="2696"/>
    <cellStyle name="RIGs input totals 4 4" xfId="2697"/>
    <cellStyle name="RIGs input totals 4 4 2" xfId="2698"/>
    <cellStyle name="RIGs input totals 4 4_Networks Project Reporting Template" xfId="2699"/>
    <cellStyle name="RIGs input totals 4 5" xfId="2700"/>
    <cellStyle name="RIGs input totals 4 5 2" xfId="2701"/>
    <cellStyle name="RIGs input totals 4 5_Networks Project Reporting Template" xfId="2702"/>
    <cellStyle name="RIGs input totals 4 6" xfId="2703"/>
    <cellStyle name="RIGs input totals 4_1.3s Accounting C Costs Scots" xfId="2704"/>
    <cellStyle name="RIGs input totals 5" xfId="2705"/>
    <cellStyle name="RIGs input totals 5 2" xfId="2706"/>
    <cellStyle name="RIGs input totals 5 2 2" xfId="2707"/>
    <cellStyle name="RIGs input totals 5 2 2 2" xfId="2708"/>
    <cellStyle name="RIGs input totals 5 2 2 2 2" xfId="2709"/>
    <cellStyle name="RIGs input totals 5 2 2 2 2 2" xfId="2710"/>
    <cellStyle name="RIGs input totals 5 2 2 2 2_Networks Project Reporting Template" xfId="2711"/>
    <cellStyle name="RIGs input totals 5 2 2 2 3" xfId="2712"/>
    <cellStyle name="RIGs input totals 5 2 2 2_Elec_DDT_template_NGv3 11Mar11 415 Proposals NG" xfId="2713"/>
    <cellStyle name="RIGs input totals 5 2 2 3" xfId="2714"/>
    <cellStyle name="RIGs input totals 5 2 2 3 2" xfId="2715"/>
    <cellStyle name="RIGs input totals 5 2 2 3_Networks Project Reporting Template" xfId="2716"/>
    <cellStyle name="RIGs input totals 5 2 2 4" xfId="2717"/>
    <cellStyle name="RIGs input totals 5 2 2 4 2" xfId="2718"/>
    <cellStyle name="RIGs input totals 5 2 2 5" xfId="2719"/>
    <cellStyle name="RIGs input totals 5 2 2_Elec_DDT_template_NGv3 11Mar11 415 Proposals NG" xfId="2720"/>
    <cellStyle name="RIGs input totals 5 2 3" xfId="2721"/>
    <cellStyle name="RIGs input totals 5 2 3 2" xfId="2722"/>
    <cellStyle name="RIGs input totals 5 2 3 2 2" xfId="2723"/>
    <cellStyle name="RIGs input totals 5 2 3 2_Networks Project Reporting Template" xfId="2724"/>
    <cellStyle name="RIGs input totals 5 2 3 3" xfId="2725"/>
    <cellStyle name="RIGs input totals 5 2 3_Networks Project Reporting Template" xfId="2726"/>
    <cellStyle name="RIGs input totals 5 2 4" xfId="2727"/>
    <cellStyle name="RIGs input totals 5 2 4 2" xfId="2728"/>
    <cellStyle name="RIGs input totals 5 2 4_Networks Project Reporting Template" xfId="2729"/>
    <cellStyle name="RIGs input totals 5 2 5" xfId="2730"/>
    <cellStyle name="RIGs input totals 5 2 5 2" xfId="2731"/>
    <cellStyle name="RIGs input totals 5 2 5_Networks Project Reporting Template" xfId="2732"/>
    <cellStyle name="RIGs input totals 5 2 6" xfId="2733"/>
    <cellStyle name="RIGs input totals 5 2_Networks Project Reporting Template" xfId="2734"/>
    <cellStyle name="RIGs input totals 5 3" xfId="2735"/>
    <cellStyle name="RIGs input totals 5 3 2" xfId="2736"/>
    <cellStyle name="RIGs input totals 5 3 2 2" xfId="2737"/>
    <cellStyle name="RIGs input totals 5 3 2_Networks Project Reporting Template" xfId="2738"/>
    <cellStyle name="RIGs input totals 5 3 3" xfId="2739"/>
    <cellStyle name="RIGs input totals 5 3_Networks Project Reporting Template" xfId="2740"/>
    <cellStyle name="RIGs input totals 5 4" xfId="2741"/>
    <cellStyle name="RIGs input totals 5 4 2" xfId="2742"/>
    <cellStyle name="RIGs input totals 5 4_Networks Project Reporting Template" xfId="2743"/>
    <cellStyle name="RIGs input totals 5 5" xfId="2744"/>
    <cellStyle name="RIGs input totals 5 5 2" xfId="2745"/>
    <cellStyle name="RIGs input totals 5 5_Networks Project Reporting Template" xfId="2746"/>
    <cellStyle name="RIGs input totals 5 6" xfId="2747"/>
    <cellStyle name="RIGs input totals 5_1.3s Accounting C Costs Scots" xfId="2748"/>
    <cellStyle name="RIGs input totals 6" xfId="2749"/>
    <cellStyle name="RIGs input totals 6 2" xfId="2750"/>
    <cellStyle name="RIGs input totals 6 2 2" xfId="2751"/>
    <cellStyle name="RIGs input totals 6 2 2 2" xfId="2752"/>
    <cellStyle name="RIGs input totals 6 2 2_Networks Project Reporting Template" xfId="2753"/>
    <cellStyle name="RIGs input totals 6 2 3" xfId="2754"/>
    <cellStyle name="RIGs input totals 6 2_Networks Project Reporting Template" xfId="2755"/>
    <cellStyle name="RIGs input totals 6 3" xfId="2756"/>
    <cellStyle name="RIGs input totals 6 3 2" xfId="2757"/>
    <cellStyle name="RIGs input totals 6 3_Networks Project Reporting Template" xfId="2758"/>
    <cellStyle name="RIGs input totals 6 4" xfId="2759"/>
    <cellStyle name="RIGs input totals 6 4 2" xfId="2760"/>
    <cellStyle name="RIGs input totals 6 4_Networks Project Reporting Template" xfId="2761"/>
    <cellStyle name="RIGs input totals 6 5" xfId="2762"/>
    <cellStyle name="RIGs input totals 6_Networks Project Reporting Template" xfId="2763"/>
    <cellStyle name="RIGs input totals 7" xfId="2764"/>
    <cellStyle name="RIGs input totals 7 2" xfId="2765"/>
    <cellStyle name="RIGs input totals 7 2 2" xfId="2766"/>
    <cellStyle name="RIGs input totals 7 2_Networks Project Reporting Template" xfId="2767"/>
    <cellStyle name="RIGs input totals 7 3" xfId="2768"/>
    <cellStyle name="RIGs input totals 7 3 2" xfId="2769"/>
    <cellStyle name="RIGs input totals 7 3_Networks Project Reporting Template" xfId="2770"/>
    <cellStyle name="RIGs input totals 7 4" xfId="2771"/>
    <cellStyle name="RIGs input totals 7 4 2" xfId="2772"/>
    <cellStyle name="RIGs input totals 7 4_Networks Project Reporting Template" xfId="2773"/>
    <cellStyle name="RIGs input totals 7 5" xfId="2774"/>
    <cellStyle name="RIGs input totals 7_Networks Project Reporting Template" xfId="2775"/>
    <cellStyle name="RIGs input totals 8" xfId="2776"/>
    <cellStyle name="RIGs input totals 8 2" xfId="2777"/>
    <cellStyle name="RIGs input totals 8_Networks Project Reporting Template" xfId="2778"/>
    <cellStyle name="RIGs input totals 9" xfId="2779"/>
    <cellStyle name="RIGs input totals 9 2" xfId="2780"/>
    <cellStyle name="RIGs input totals 9_Networks Project Reporting Template" xfId="2781"/>
    <cellStyle name="RIGs input totals_1.3s Accounting C Costs Scots" xfId="2782"/>
    <cellStyle name="RIGs linked cells" xfId="2783"/>
    <cellStyle name="RIGs linked cells 10" xfId="2784"/>
    <cellStyle name="RIGs linked cells 10 2" xfId="2785"/>
    <cellStyle name="RIGs linked cells 10_Networks Project Reporting Template" xfId="2786"/>
    <cellStyle name="RIGs linked cells 11" xfId="2787"/>
    <cellStyle name="RIGs linked cells 11 2" xfId="2788"/>
    <cellStyle name="RIGs linked cells 11_Networks Project Reporting Template" xfId="2789"/>
    <cellStyle name="RIGs linked cells 12" xfId="2790"/>
    <cellStyle name="RIGs linked cells 2" xfId="2791"/>
    <cellStyle name="RIGs linked cells 2 2" xfId="2792"/>
    <cellStyle name="RIGs linked cells 2 2 2" xfId="2793"/>
    <cellStyle name="RIGs linked cells 2 2 2 2" xfId="2794"/>
    <cellStyle name="RIGs linked cells 2 2 2 2 2" xfId="2795"/>
    <cellStyle name="RIGs linked cells 2 2 2 2_Networks Project Reporting Template" xfId="2796"/>
    <cellStyle name="RIGs linked cells 2 2 2 3" xfId="2797"/>
    <cellStyle name="RIGs linked cells 2 2 2_Networks Project Reporting Template" xfId="2798"/>
    <cellStyle name="RIGs linked cells 2 2 3" xfId="2799"/>
    <cellStyle name="RIGs linked cells 2 2 3 2" xfId="2800"/>
    <cellStyle name="RIGs linked cells 2 2 3_Networks Project Reporting Template" xfId="2801"/>
    <cellStyle name="RIGs linked cells 2 2 4" xfId="2802"/>
    <cellStyle name="RIGs linked cells 2 2 4 2" xfId="2803"/>
    <cellStyle name="RIGs linked cells 2 2 4_Networks Project Reporting Template" xfId="2804"/>
    <cellStyle name="RIGs linked cells 2 2 5" xfId="2805"/>
    <cellStyle name="RIGs linked cells 2 2_Networks Project Reporting Template" xfId="2806"/>
    <cellStyle name="RIGs linked cells 2 3" xfId="2807"/>
    <cellStyle name="RIGs linked cells 2 3 2" xfId="2808"/>
    <cellStyle name="RIGs linked cells 2 3 2 2" xfId="2809"/>
    <cellStyle name="RIGs linked cells 2 3 2_Networks Project Reporting Template" xfId="2810"/>
    <cellStyle name="RIGs linked cells 2 3 3" xfId="2811"/>
    <cellStyle name="RIGs linked cells 2 3_Networks Project Reporting Template" xfId="2812"/>
    <cellStyle name="RIGs linked cells 2 4" xfId="2813"/>
    <cellStyle name="RIGs linked cells 2 4 2" xfId="2814"/>
    <cellStyle name="RIGs linked cells 2 4_Networks Project Reporting Template" xfId="2815"/>
    <cellStyle name="RIGs linked cells 2 5" xfId="2816"/>
    <cellStyle name="RIGs linked cells 2 5 2" xfId="2817"/>
    <cellStyle name="RIGs linked cells 2 5_Networks Project Reporting Template" xfId="2818"/>
    <cellStyle name="RIGs linked cells 2 6" xfId="2819"/>
    <cellStyle name="RIGs linked cells 2_1.3s Accounting C Costs Scots" xfId="2820"/>
    <cellStyle name="RIGs linked cells 3" xfId="2821"/>
    <cellStyle name="RIGs linked cells 3 2" xfId="2822"/>
    <cellStyle name="RIGs linked cells 3 2 2" xfId="2823"/>
    <cellStyle name="RIGs linked cells 3 2 2 2" xfId="2824"/>
    <cellStyle name="RIGs linked cells 3 2 2 2 2" xfId="2825"/>
    <cellStyle name="RIGs linked cells 3 2 2 2 2 2" xfId="2826"/>
    <cellStyle name="RIGs linked cells 3 2 2 2 2_Networks Project Reporting Template" xfId="2827"/>
    <cellStyle name="RIGs linked cells 3 2 2 2 3" xfId="2828"/>
    <cellStyle name="RIGs linked cells 3 2 2 2_Elec_DDT_template_NGv3 11Mar11 415 Proposals NG" xfId="2829"/>
    <cellStyle name="RIGs linked cells 3 2 2 3" xfId="2830"/>
    <cellStyle name="RIGs linked cells 3 2 2 3 2" xfId="2831"/>
    <cellStyle name="RIGs linked cells 3 2 2 3_Networks Project Reporting Template" xfId="2832"/>
    <cellStyle name="RIGs linked cells 3 2 2 4" xfId="2833"/>
    <cellStyle name="RIGs linked cells 3 2 2 4 2" xfId="2834"/>
    <cellStyle name="RIGs linked cells 3 2 2 5" xfId="2835"/>
    <cellStyle name="RIGs linked cells 3 2 2_Elec_DDT_template_NGv3 11Mar11 415 Proposals NG" xfId="2836"/>
    <cellStyle name="RIGs linked cells 3 2 3" xfId="2837"/>
    <cellStyle name="RIGs linked cells 3 2 3 2" xfId="2838"/>
    <cellStyle name="RIGs linked cells 3 2 3 2 2" xfId="2839"/>
    <cellStyle name="RIGs linked cells 3 2 3 2_Networks Project Reporting Template" xfId="2840"/>
    <cellStyle name="RIGs linked cells 3 2 3 3" xfId="2841"/>
    <cellStyle name="RIGs linked cells 3 2 3_Networks Project Reporting Template" xfId="2842"/>
    <cellStyle name="RIGs linked cells 3 2 4" xfId="2843"/>
    <cellStyle name="RIGs linked cells 3 2 4 2" xfId="2844"/>
    <cellStyle name="RIGs linked cells 3 2 4_Networks Project Reporting Template" xfId="2845"/>
    <cellStyle name="RIGs linked cells 3 2 5" xfId="2846"/>
    <cellStyle name="RIGs linked cells 3 2 5 2" xfId="2847"/>
    <cellStyle name="RIGs linked cells 3 2 5_Networks Project Reporting Template" xfId="2848"/>
    <cellStyle name="RIGs linked cells 3 2 6" xfId="2849"/>
    <cellStyle name="RIGs linked cells 3 2_Networks Project Reporting Template" xfId="2850"/>
    <cellStyle name="RIGs linked cells 3 3" xfId="2851"/>
    <cellStyle name="RIGs linked cells 3 3 2" xfId="2852"/>
    <cellStyle name="RIGs linked cells 3 3 2 2" xfId="2853"/>
    <cellStyle name="RIGs linked cells 3 3 2 2 2" xfId="2854"/>
    <cellStyle name="RIGs linked cells 3 3 2 2 2 2" xfId="2855"/>
    <cellStyle name="RIGs linked cells 3 3 2 2 2_Networks Project Reporting Template" xfId="2856"/>
    <cellStyle name="RIGs linked cells 3 3 2 2 3" xfId="2857"/>
    <cellStyle name="RIGs linked cells 3 3 2 2_Elec_DDT_template_NGv3 11Mar11 415 Proposals NG" xfId="2858"/>
    <cellStyle name="RIGs linked cells 3 3 2 3" xfId="2859"/>
    <cellStyle name="RIGs linked cells 3 3 2 3 2" xfId="2860"/>
    <cellStyle name="RIGs linked cells 3 3 2 3_Networks Project Reporting Template" xfId="2861"/>
    <cellStyle name="RIGs linked cells 3 3 2 4" xfId="2862"/>
    <cellStyle name="RIGs linked cells 3 3 2 4 2" xfId="2863"/>
    <cellStyle name="RIGs linked cells 3 3 2 5" xfId="2864"/>
    <cellStyle name="RIGs linked cells 3 3 2_Elec_DDT_template_NGv3 11Mar11 415 Proposals NG" xfId="2865"/>
    <cellStyle name="RIGs linked cells 3 3 3" xfId="2866"/>
    <cellStyle name="RIGs linked cells 3 3 3 2" xfId="2867"/>
    <cellStyle name="RIGs linked cells 3 3 3 2 2" xfId="2868"/>
    <cellStyle name="RIGs linked cells 3 3 3 2_Networks Project Reporting Template" xfId="2869"/>
    <cellStyle name="RIGs linked cells 3 3 3 3" xfId="2870"/>
    <cellStyle name="RIGs linked cells 3 3 3_Networks Project Reporting Template" xfId="2871"/>
    <cellStyle name="RIGs linked cells 3 3 4" xfId="2872"/>
    <cellStyle name="RIGs linked cells 3 3 4 2" xfId="2873"/>
    <cellStyle name="RIGs linked cells 3 3 4_Networks Project Reporting Template" xfId="2874"/>
    <cellStyle name="RIGs linked cells 3 3 5" xfId="2875"/>
    <cellStyle name="RIGs linked cells 3 3 5 2" xfId="2876"/>
    <cellStyle name="RIGs linked cells 3 3 5_Networks Project Reporting Template" xfId="2877"/>
    <cellStyle name="RIGs linked cells 3 3 6" xfId="2878"/>
    <cellStyle name="RIGs linked cells 3 3_Networks Project Reporting Template" xfId="2879"/>
    <cellStyle name="RIGs linked cells 3 4" xfId="2880"/>
    <cellStyle name="RIGs linked cells 3 4 2" xfId="2881"/>
    <cellStyle name="RIGs linked cells 3 4 2 2" xfId="2882"/>
    <cellStyle name="RIGs linked cells 3 4 2_Networks Project Reporting Template" xfId="2883"/>
    <cellStyle name="RIGs linked cells 3 4 3" xfId="2884"/>
    <cellStyle name="RIGs linked cells 3 4_Networks Project Reporting Template" xfId="2885"/>
    <cellStyle name="RIGs linked cells 3 5" xfId="2886"/>
    <cellStyle name="RIGs linked cells 3 5 2" xfId="2887"/>
    <cellStyle name="RIGs linked cells 3 5_Networks Project Reporting Template" xfId="2888"/>
    <cellStyle name="RIGs linked cells 3 6" xfId="2889"/>
    <cellStyle name="RIGs linked cells 3 6 2" xfId="2890"/>
    <cellStyle name="RIGs linked cells 3 6_Networks Project Reporting Template" xfId="2891"/>
    <cellStyle name="RIGs linked cells 3 7" xfId="2892"/>
    <cellStyle name="RIGs linked cells 3_1.3s Accounting C Costs Scots" xfId="2893"/>
    <cellStyle name="RIGs linked cells 4" xfId="2894"/>
    <cellStyle name="RIGs linked cells 4 2" xfId="2895"/>
    <cellStyle name="RIGs linked cells 4 2 2" xfId="2896"/>
    <cellStyle name="RIGs linked cells 4 2 2 2" xfId="2897"/>
    <cellStyle name="RIGs linked cells 4 2 2 2 2" xfId="2898"/>
    <cellStyle name="RIGs linked cells 4 2 2 2 2 2" xfId="2899"/>
    <cellStyle name="RIGs linked cells 4 2 2 2 2_Networks Project Reporting Template" xfId="2900"/>
    <cellStyle name="RIGs linked cells 4 2 2 2 3" xfId="2901"/>
    <cellStyle name="RIGs linked cells 4 2 2 2_Elec_DDT_template_NGv3 11Mar11 415 Proposals NG" xfId="2902"/>
    <cellStyle name="RIGs linked cells 4 2 2 3" xfId="2903"/>
    <cellStyle name="RIGs linked cells 4 2 2 3 2" xfId="2904"/>
    <cellStyle name="RIGs linked cells 4 2 2 3_Networks Project Reporting Template" xfId="2905"/>
    <cellStyle name="RIGs linked cells 4 2 2 4" xfId="2906"/>
    <cellStyle name="RIGs linked cells 4 2 2 4 2" xfId="2907"/>
    <cellStyle name="RIGs linked cells 4 2 2 5" xfId="2908"/>
    <cellStyle name="RIGs linked cells 4 2 2_Elec_DDT_template_NGv3 11Mar11 415 Proposals NG" xfId="2909"/>
    <cellStyle name="RIGs linked cells 4 2 3" xfId="2910"/>
    <cellStyle name="RIGs linked cells 4 2 3 2" xfId="2911"/>
    <cellStyle name="RIGs linked cells 4 2 3 2 2" xfId="2912"/>
    <cellStyle name="RIGs linked cells 4 2 3 2_Networks Project Reporting Template" xfId="2913"/>
    <cellStyle name="RIGs linked cells 4 2 3 3" xfId="2914"/>
    <cellStyle name="RIGs linked cells 4 2 3_Networks Project Reporting Template" xfId="2915"/>
    <cellStyle name="RIGs linked cells 4 2 4" xfId="2916"/>
    <cellStyle name="RIGs linked cells 4 2 4 2" xfId="2917"/>
    <cellStyle name="RIGs linked cells 4 2 4_Networks Project Reporting Template" xfId="2918"/>
    <cellStyle name="RIGs linked cells 4 2 5" xfId="2919"/>
    <cellStyle name="RIGs linked cells 4 2 5 2" xfId="2920"/>
    <cellStyle name="RIGs linked cells 4 2 5_Networks Project Reporting Template" xfId="2921"/>
    <cellStyle name="RIGs linked cells 4 2 6" xfId="2922"/>
    <cellStyle name="RIGs linked cells 4 2_Networks Project Reporting Template" xfId="2923"/>
    <cellStyle name="RIGs linked cells 4 3" xfId="2924"/>
    <cellStyle name="RIGs linked cells 4 3 2" xfId="2925"/>
    <cellStyle name="RIGs linked cells 4 3 2 2" xfId="2926"/>
    <cellStyle name="RIGs linked cells 4 3 2_Networks Project Reporting Template" xfId="2927"/>
    <cellStyle name="RIGs linked cells 4 3 3" xfId="2928"/>
    <cellStyle name="RIGs linked cells 4 3_Networks Project Reporting Template" xfId="2929"/>
    <cellStyle name="RIGs linked cells 4 4" xfId="2930"/>
    <cellStyle name="RIGs linked cells 4 4 2" xfId="2931"/>
    <cellStyle name="RIGs linked cells 4 4_Networks Project Reporting Template" xfId="2932"/>
    <cellStyle name="RIGs linked cells 4 5" xfId="2933"/>
    <cellStyle name="RIGs linked cells 4 5 2" xfId="2934"/>
    <cellStyle name="RIGs linked cells 4 5_Networks Project Reporting Template" xfId="2935"/>
    <cellStyle name="RIGs linked cells 4 6" xfId="2936"/>
    <cellStyle name="RIGs linked cells 4_1.3s Accounting C Costs Scots" xfId="2937"/>
    <cellStyle name="RIGs linked cells 5" xfId="2938"/>
    <cellStyle name="RIGs linked cells 5 2" xfId="2939"/>
    <cellStyle name="RIGs linked cells 5 2 2" xfId="2940"/>
    <cellStyle name="RIGs linked cells 5 2 2 2" xfId="2941"/>
    <cellStyle name="RIGs linked cells 5 2 2_Networks Project Reporting Template" xfId="2942"/>
    <cellStyle name="RIGs linked cells 5 2 3" xfId="2943"/>
    <cellStyle name="RIGs linked cells 5 2_Networks Project Reporting Template" xfId="2944"/>
    <cellStyle name="RIGs linked cells 5 3" xfId="2945"/>
    <cellStyle name="RIGs linked cells 5 3 2" xfId="2946"/>
    <cellStyle name="RIGs linked cells 5 3_Networks Project Reporting Template" xfId="2947"/>
    <cellStyle name="RIGs linked cells 5 4" xfId="2948"/>
    <cellStyle name="RIGs linked cells 5 4 2" xfId="2949"/>
    <cellStyle name="RIGs linked cells 5 4_Networks Project Reporting Template" xfId="2950"/>
    <cellStyle name="RIGs linked cells 5 5" xfId="2951"/>
    <cellStyle name="RIGs linked cells 5_Networks Project Reporting Template" xfId="2952"/>
    <cellStyle name="RIGs linked cells 6" xfId="2953"/>
    <cellStyle name="RIGs linked cells 6 2" xfId="2954"/>
    <cellStyle name="RIGs linked cells 6 2 2" xfId="2955"/>
    <cellStyle name="RIGs linked cells 6 2_Networks Project Reporting Template" xfId="2956"/>
    <cellStyle name="RIGs linked cells 6 3" xfId="2957"/>
    <cellStyle name="RIGs linked cells 6_Networks Project Reporting Template" xfId="2958"/>
    <cellStyle name="RIGs linked cells 7" xfId="2959"/>
    <cellStyle name="RIGs linked cells 7 2" xfId="2960"/>
    <cellStyle name="RIGs linked cells 7_Networks Project Reporting Template" xfId="2961"/>
    <cellStyle name="RIGs linked cells 8" xfId="2962"/>
    <cellStyle name="RIGs linked cells 8 2" xfId="2963"/>
    <cellStyle name="RIGs linked cells 8_Networks Project Reporting Template" xfId="2964"/>
    <cellStyle name="RIGs linked cells 9" xfId="2965"/>
    <cellStyle name="RIGs linked cells 9 2" xfId="2966"/>
    <cellStyle name="RIGs linked cells 9_Networks Project Reporting Template" xfId="2967"/>
    <cellStyle name="RIGs linked cells_1.3s Accounting C Costs Scots" xfId="2968"/>
    <cellStyle name="RIGs_1.3s Accounting C Costs Scots" xfId="2969"/>
    <cellStyle name="SAPBEXaggData" xfId="2970"/>
    <cellStyle name="SAPBEXaggData 2" xfId="3286"/>
    <cellStyle name="SAPBEXaggData 3" xfId="3285"/>
    <cellStyle name="SAPBEXaggDataEmph" xfId="2971"/>
    <cellStyle name="SAPBEXaggDataEmph 2" xfId="3288"/>
    <cellStyle name="SAPBEXaggDataEmph 3" xfId="3287"/>
    <cellStyle name="SAPBEXaggItem" xfId="2972"/>
    <cellStyle name="SAPBEXaggItem 2" xfId="3290"/>
    <cellStyle name="SAPBEXaggItem 3" xfId="3289"/>
    <cellStyle name="SAPBEXaggItemX" xfId="2973"/>
    <cellStyle name="SAPBEXaggItemX 2" xfId="3292"/>
    <cellStyle name="SAPBEXaggItemX 3" xfId="3291"/>
    <cellStyle name="SAPBEXchaText" xfId="2974"/>
    <cellStyle name="SAPBEXexcBad7" xfId="2975"/>
    <cellStyle name="SAPBEXexcBad7 2" xfId="3294"/>
    <cellStyle name="SAPBEXexcBad7 3" xfId="3293"/>
    <cellStyle name="SAPBEXexcBad8" xfId="2976"/>
    <cellStyle name="SAPBEXexcBad8 2" xfId="3296"/>
    <cellStyle name="SAPBEXexcBad8 3" xfId="3295"/>
    <cellStyle name="SAPBEXexcBad9" xfId="2977"/>
    <cellStyle name="SAPBEXexcBad9 2" xfId="3298"/>
    <cellStyle name="SAPBEXexcBad9 3" xfId="3297"/>
    <cellStyle name="SAPBEXexcCritical4" xfId="2978"/>
    <cellStyle name="SAPBEXexcCritical4 2" xfId="3300"/>
    <cellStyle name="SAPBEXexcCritical4 3" xfId="3299"/>
    <cellStyle name="SAPBEXexcCritical5" xfId="2979"/>
    <cellStyle name="SAPBEXexcCritical5 2" xfId="3302"/>
    <cellStyle name="SAPBEXexcCritical5 3" xfId="3301"/>
    <cellStyle name="SAPBEXexcCritical6" xfId="2980"/>
    <cellStyle name="SAPBEXexcCritical6 2" xfId="3304"/>
    <cellStyle name="SAPBEXexcCritical6 3" xfId="3303"/>
    <cellStyle name="SAPBEXexcGood1" xfId="2981"/>
    <cellStyle name="SAPBEXexcGood1 2" xfId="3306"/>
    <cellStyle name="SAPBEXexcGood1 3" xfId="3305"/>
    <cellStyle name="SAPBEXexcGood2" xfId="2982"/>
    <cellStyle name="SAPBEXexcGood2 2" xfId="3308"/>
    <cellStyle name="SAPBEXexcGood2 3" xfId="3307"/>
    <cellStyle name="SAPBEXexcGood3" xfId="2983"/>
    <cellStyle name="SAPBEXexcGood3 2" xfId="3310"/>
    <cellStyle name="SAPBEXexcGood3 3" xfId="3309"/>
    <cellStyle name="SAPBEXfilterDrill" xfId="2984"/>
    <cellStyle name="SAPBEXfilterDrill 2" xfId="2985"/>
    <cellStyle name="SAPBEXfilterDrill 2 2" xfId="3311"/>
    <cellStyle name="SAPBEXfilterItem" xfId="2986"/>
    <cellStyle name="SAPBEXfilterText" xfId="2987"/>
    <cellStyle name="SAPBEXformats" xfId="2988"/>
    <cellStyle name="SAPBEXformats 2" xfId="3313"/>
    <cellStyle name="SAPBEXformats 3" xfId="3312"/>
    <cellStyle name="SAPBEXheaderItem" xfId="2989"/>
    <cellStyle name="SAPBEXheaderItem 2" xfId="2990"/>
    <cellStyle name="SAPBEXheaderItem_1.3 Acc Costs NG (2011)" xfId="2991"/>
    <cellStyle name="SAPBEXheaderText" xfId="2992"/>
    <cellStyle name="SAPBEXheaderText 2" xfId="2993"/>
    <cellStyle name="SAPBEXheaderText_1.3 Acc Costs NG (2011)" xfId="2994"/>
    <cellStyle name="SAPBEXHLevel0" xfId="2995"/>
    <cellStyle name="SAPBEXHLevel0 2" xfId="2996"/>
    <cellStyle name="SAPBEXHLevel0 2 2" xfId="3316"/>
    <cellStyle name="SAPBEXHLevel0 2 3" xfId="3315"/>
    <cellStyle name="SAPBEXHLevel0 3" xfId="3317"/>
    <cellStyle name="SAPBEXHLevel0 4" xfId="3314"/>
    <cellStyle name="SAPBEXHLevel0_1.3 Acc Costs NG (2011)" xfId="2997"/>
    <cellStyle name="SAPBEXHLevel0X" xfId="2998"/>
    <cellStyle name="SAPBEXHLevel0X 2" xfId="2999"/>
    <cellStyle name="SAPBEXHLevel0X 2 2" xfId="3320"/>
    <cellStyle name="SAPBEXHLevel0X 2 3" xfId="3319"/>
    <cellStyle name="SAPBEXHLevel0X 3" xfId="3321"/>
    <cellStyle name="SAPBEXHLevel0X 4" xfId="3318"/>
    <cellStyle name="SAPBEXHLevel0X_1.3 Acc Costs NG (2011)" xfId="3000"/>
    <cellStyle name="SAPBEXHLevel1" xfId="3001"/>
    <cellStyle name="SAPBEXHLevel1 2" xfId="3002"/>
    <cellStyle name="SAPBEXHLevel1 2 2" xfId="3324"/>
    <cellStyle name="SAPBEXHLevel1 2 3" xfId="3323"/>
    <cellStyle name="SAPBEXHLevel1 3" xfId="3325"/>
    <cellStyle name="SAPBEXHLevel1 4" xfId="3322"/>
    <cellStyle name="SAPBEXHLevel1_1.3 Acc Costs NG (2011)" xfId="3003"/>
    <cellStyle name="SAPBEXHLevel1X" xfId="3004"/>
    <cellStyle name="SAPBEXHLevel1X 2" xfId="3005"/>
    <cellStyle name="SAPBEXHLevel1X 2 2" xfId="3328"/>
    <cellStyle name="SAPBEXHLevel1X 2 3" xfId="3327"/>
    <cellStyle name="SAPBEXHLevel1X 3" xfId="3329"/>
    <cellStyle name="SAPBEXHLevel1X 4" xfId="3326"/>
    <cellStyle name="SAPBEXHLevel1X_1.3 Acc Costs NG (2011)" xfId="3006"/>
    <cellStyle name="SAPBEXHLevel2" xfId="3007"/>
    <cellStyle name="SAPBEXHLevel2 2" xfId="3008"/>
    <cellStyle name="SAPBEXHLevel2 2 2" xfId="3332"/>
    <cellStyle name="SAPBEXHLevel2 2 3" xfId="3331"/>
    <cellStyle name="SAPBEXHLevel2 3" xfId="3333"/>
    <cellStyle name="SAPBEXHLevel2 4" xfId="3330"/>
    <cellStyle name="SAPBEXHLevel2_1.3 Acc Costs NG (2011)" xfId="3009"/>
    <cellStyle name="SAPBEXHLevel2X" xfId="3010"/>
    <cellStyle name="SAPBEXHLevel2X 2" xfId="3011"/>
    <cellStyle name="SAPBEXHLevel2X 2 2" xfId="3336"/>
    <cellStyle name="SAPBEXHLevel2X 2 3" xfId="3335"/>
    <cellStyle name="SAPBEXHLevel2X 3" xfId="3337"/>
    <cellStyle name="SAPBEXHLevel2X 4" xfId="3334"/>
    <cellStyle name="SAPBEXHLevel2X_1.3 Acc Costs NG (2011)" xfId="3012"/>
    <cellStyle name="SAPBEXHLevel3" xfId="3013"/>
    <cellStyle name="SAPBEXHLevel3 2" xfId="3014"/>
    <cellStyle name="SAPBEXHLevel3 2 2" xfId="3340"/>
    <cellStyle name="SAPBEXHLevel3 2 3" xfId="3339"/>
    <cellStyle name="SAPBEXHLevel3 3" xfId="3341"/>
    <cellStyle name="SAPBEXHLevel3 4" xfId="3338"/>
    <cellStyle name="SAPBEXHLevel3_1.3 Acc Costs NG (2011)" xfId="3015"/>
    <cellStyle name="SAPBEXHLevel3X" xfId="3016"/>
    <cellStyle name="SAPBEXHLevel3X 2" xfId="3017"/>
    <cellStyle name="SAPBEXHLevel3X 2 2" xfId="3344"/>
    <cellStyle name="SAPBEXHLevel3X 2 3" xfId="3343"/>
    <cellStyle name="SAPBEXHLevel3X 3" xfId="3345"/>
    <cellStyle name="SAPBEXHLevel3X 4" xfId="3342"/>
    <cellStyle name="SAPBEXHLevel3X_1.3 Acc Costs NG (2011)" xfId="3018"/>
    <cellStyle name="SAPBEXinputData" xfId="3019"/>
    <cellStyle name="SAPBEXinputData 2" xfId="3020"/>
    <cellStyle name="SAPBEXinputData 2 2" xfId="3021"/>
    <cellStyle name="SAPBEXinputData 2 2 2" xfId="3022"/>
    <cellStyle name="SAPBEXinputData 2 3" xfId="3023"/>
    <cellStyle name="SAPBEXinputData 2 3 2" xfId="3024"/>
    <cellStyle name="SAPBEXinputData 2 4" xfId="3025"/>
    <cellStyle name="SAPBEXinputData 2 4 2" xfId="3026"/>
    <cellStyle name="SAPBEXinputData 2 5" xfId="3027"/>
    <cellStyle name="SAPBEXinputData 3" xfId="3028"/>
    <cellStyle name="SAPBEXinputData 3 2" xfId="3029"/>
    <cellStyle name="SAPBEXinputData 4" xfId="3030"/>
    <cellStyle name="SAPBEXinputData 4 2" xfId="3031"/>
    <cellStyle name="SAPBEXinputData 5" xfId="3032"/>
    <cellStyle name="SAPBEXinputData 5 2" xfId="3033"/>
    <cellStyle name="SAPBEXinputData 6" xfId="3034"/>
    <cellStyle name="SAPBEXinputData_1.3 Acc Costs NG (2011)" xfId="3035"/>
    <cellStyle name="SAPBEXItemHeader" xfId="3036"/>
    <cellStyle name="SAPBEXItemHeader 2" xfId="3347"/>
    <cellStyle name="SAPBEXItemHeader 3" xfId="3346"/>
    <cellStyle name="SAPBEXresData" xfId="3037"/>
    <cellStyle name="SAPBEXresData 2" xfId="3349"/>
    <cellStyle name="SAPBEXresData 3" xfId="3348"/>
    <cellStyle name="SAPBEXresDataEmph" xfId="3038"/>
    <cellStyle name="SAPBEXresDataEmph 2" xfId="3351"/>
    <cellStyle name="SAPBEXresDataEmph 3" xfId="3350"/>
    <cellStyle name="SAPBEXresItem" xfId="3039"/>
    <cellStyle name="SAPBEXresItem 2" xfId="3353"/>
    <cellStyle name="SAPBEXresItem 3" xfId="3352"/>
    <cellStyle name="SAPBEXresItemX" xfId="3040"/>
    <cellStyle name="SAPBEXresItemX 2" xfId="3355"/>
    <cellStyle name="SAPBEXresItemX 3" xfId="3354"/>
    <cellStyle name="SAPBEXstdData" xfId="3041"/>
    <cellStyle name="SAPBEXstdData 2" xfId="3086"/>
    <cellStyle name="SAPBEXstdData 2 2" xfId="3357"/>
    <cellStyle name="SAPBEXstdData 3" xfId="3356"/>
    <cellStyle name="SAPBEXstdDataEmph" xfId="3042"/>
    <cellStyle name="SAPBEXstdDataEmph 2" xfId="3359"/>
    <cellStyle name="SAPBEXstdDataEmph 3" xfId="3358"/>
    <cellStyle name="SAPBEXstdItem" xfId="3043"/>
    <cellStyle name="SAPBEXstdItem 2" xfId="3085"/>
    <cellStyle name="SAPBEXstdItem 2 2" xfId="3361"/>
    <cellStyle name="SAPBEXstdItem 3" xfId="3360"/>
    <cellStyle name="SAPBEXstdItemX" xfId="3044"/>
    <cellStyle name="SAPBEXstdItemX 2" xfId="3363"/>
    <cellStyle name="SAPBEXstdItemX 3" xfId="3362"/>
    <cellStyle name="SAPBEXtitle" xfId="3045"/>
    <cellStyle name="SAPBEXunassignedItem" xfId="3046"/>
    <cellStyle name="SAPBEXunassignedItem 2" xfId="3047"/>
    <cellStyle name="SAPBEXunassignedItem 2 2" xfId="3048"/>
    <cellStyle name="SAPBEXunassignedItem 3" xfId="3049"/>
    <cellStyle name="SAPBEXunassignedItem 3 2" xfId="3050"/>
    <cellStyle name="SAPBEXunassignedItem 4" xfId="3051"/>
    <cellStyle name="SAPBEXunassignedItem 4 2" xfId="3052"/>
    <cellStyle name="SAPBEXunassignedItem 5" xfId="3053"/>
    <cellStyle name="SAPBEXundefined" xfId="3054"/>
    <cellStyle name="SAPBEXundefined 2" xfId="3365"/>
    <cellStyle name="SAPBEXundefined 3" xfId="3364"/>
    <cellStyle name="Sheet Title" xfId="3055"/>
    <cellStyle name="Standard_Anpassen der Amortisation" xfId="3056"/>
    <cellStyle name="Style 1" xfId="151"/>
    <cellStyle name="Style 1 2" xfId="152"/>
    <cellStyle name="Style 1 2 2" xfId="3058"/>
    <cellStyle name="Style 1 3" xfId="3057"/>
    <cellStyle name="swpBody01" xfId="3059"/>
    <cellStyle name="Title 2" xfId="153"/>
    <cellStyle name="Title 2 2" xfId="154"/>
    <cellStyle name="Title 2 2 2" xfId="3061"/>
    <cellStyle name="Title 2 3" xfId="155"/>
    <cellStyle name="Title 2 4" xfId="3060"/>
    <cellStyle name="Title 3" xfId="3062"/>
    <cellStyle name="Total 1" xfId="3063"/>
    <cellStyle name="Total 1 2" xfId="3064"/>
    <cellStyle name="Total 1 2 2" xfId="3065"/>
    <cellStyle name="Total 1 2 2 2" xfId="3366"/>
    <cellStyle name="Total 1 2 2 3" xfId="3367"/>
    <cellStyle name="Total 1 2 3" xfId="3368"/>
    <cellStyle name="Total 1 2 4" xfId="3369"/>
    <cellStyle name="Total 1 3" xfId="3066"/>
    <cellStyle name="Total 1 3 2" xfId="3067"/>
    <cellStyle name="Total 1 3 2 2" xfId="3370"/>
    <cellStyle name="Total 1 3 2 3" xfId="3371"/>
    <cellStyle name="Total 1 3 3" xfId="3372"/>
    <cellStyle name="Total 1 3 4" xfId="3373"/>
    <cellStyle name="Total 1 4" xfId="3068"/>
    <cellStyle name="Total 1 4 2" xfId="3069"/>
    <cellStyle name="Total 1 4 2 2" xfId="3374"/>
    <cellStyle name="Total 1 4 2 3" xfId="3375"/>
    <cellStyle name="Total 1 4 3" xfId="3376"/>
    <cellStyle name="Total 1 4 4" xfId="3377"/>
    <cellStyle name="Total 1 5" xfId="3070"/>
    <cellStyle name="Total 1 5 2" xfId="3378"/>
    <cellStyle name="Total 1 5 3" xfId="3379"/>
    <cellStyle name="Total 1 6" xfId="3380"/>
    <cellStyle name="Total 1 7" xfId="3381"/>
    <cellStyle name="Total 2" xfId="156"/>
    <cellStyle name="Total 2 2" xfId="157"/>
    <cellStyle name="Total 2 2 2" xfId="3384"/>
    <cellStyle name="Total 2 2 3" xfId="3383"/>
    <cellStyle name="Total 2 3" xfId="158"/>
    <cellStyle name="Total 2 3 2" xfId="3385"/>
    <cellStyle name="Total 2 4" xfId="3071"/>
    <cellStyle name="Total 2 5" xfId="3382"/>
    <cellStyle name="Total 3" xfId="3072"/>
    <cellStyle name="Total 3 2" xfId="3387"/>
    <cellStyle name="Total 3 3" xfId="3386"/>
    <cellStyle name="Total 4" xfId="3388"/>
    <cellStyle name="Währung [0]_Compiling Utility Macros" xfId="3073"/>
    <cellStyle name="Währung_Compiling Utility Macros" xfId="3074"/>
    <cellStyle name="Warning Text 2" xfId="159"/>
    <cellStyle name="Warning Text 2 2" xfId="160"/>
    <cellStyle name="Warning Text 2 3" xfId="161"/>
    <cellStyle name="Warning Text 3" xfId="3075"/>
  </cellStyles>
  <dxfs count="261">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rgb="FFD9D9D9"/>
      </font>
    </dxf>
    <dxf>
      <font>
        <color rgb="FFD9D9D9"/>
      </font>
    </dxf>
    <dxf>
      <font>
        <color rgb="FFD9D9D9"/>
      </font>
    </dxf>
    <dxf>
      <font>
        <color rgb="FFD9D9D9"/>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ill>
        <patternFill>
          <bgColor theme="9" tint="0.39994506668294322"/>
        </patternFill>
      </fill>
    </dxf>
    <dxf>
      <fill>
        <patternFill>
          <bgColor rgb="FF92D050"/>
        </patternFill>
      </fill>
    </dxf>
    <dxf>
      <fill>
        <patternFill>
          <bgColor rgb="FFFF0000"/>
        </patternFill>
      </fill>
    </dxf>
    <dxf>
      <fill>
        <patternFill>
          <bgColor theme="9" tint="0.39994506668294322"/>
        </patternFill>
      </fill>
    </dxf>
    <dxf>
      <fill>
        <patternFill>
          <bgColor theme="9" tint="0.39994506668294322"/>
        </patternFill>
      </fill>
    </dxf>
    <dxf>
      <fill>
        <patternFill>
          <bgColor rgb="FF92D050"/>
        </patternFill>
      </fill>
    </dxf>
    <dxf>
      <fill>
        <patternFill>
          <bgColor rgb="FFFF0000"/>
        </patternFill>
      </fill>
    </dxf>
    <dxf>
      <fill>
        <patternFill>
          <bgColor rgb="FFF8696B"/>
        </patternFill>
      </fill>
    </dxf>
    <dxf>
      <fill>
        <patternFill>
          <bgColor rgb="FF63BE7B"/>
        </patternFill>
      </fill>
    </dxf>
    <dxf>
      <fill>
        <patternFill>
          <bgColor rgb="FFFFEB84"/>
        </patternFill>
      </fill>
    </dxf>
    <dxf>
      <fill>
        <patternFill>
          <bgColor rgb="FFF8696B"/>
        </patternFill>
      </fill>
    </dxf>
    <dxf>
      <fill>
        <patternFill>
          <bgColor rgb="FF63BE7B"/>
        </patternFill>
      </fill>
    </dxf>
    <dxf>
      <fill>
        <patternFill>
          <bgColor rgb="FFFFEB8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17348700977595191"/>
          <c:y val="4.9480182901665594E-2"/>
          <c:w val="0.4844381891877042"/>
          <c:h val="0.6427837429412232"/>
        </c:manualLayout>
      </c:layout>
      <c:bar3DChart>
        <c:barDir val="col"/>
        <c:grouping val="clustered"/>
        <c:varyColors val="0"/>
        <c:ser>
          <c:idx val="0"/>
          <c:order val="0"/>
          <c:tx>
            <c:strRef>
              <c:f>'1-Summary'!$C$7</c:f>
              <c:strCache>
                <c:ptCount val="1"/>
                <c:pt idx="0">
                  <c:v>LDZ Capacity (CAZ)</c:v>
                </c:pt>
              </c:strCache>
            </c:strRef>
          </c:tx>
          <c:invertIfNegative val="0"/>
          <c:cat>
            <c:numRef>
              <c:f>'1-Summary'!$D$6:$K$6</c:f>
              <c:numCache>
                <c:formatCode>mmm\-yy</c:formatCode>
                <c:ptCount val="8"/>
                <c:pt idx="0">
                  <c:v>43191</c:v>
                </c:pt>
                <c:pt idx="1">
                  <c:v>43221</c:v>
                </c:pt>
                <c:pt idx="2">
                  <c:v>43252</c:v>
                </c:pt>
                <c:pt idx="3">
                  <c:v>43282</c:v>
                </c:pt>
                <c:pt idx="4">
                  <c:v>43313</c:v>
                </c:pt>
                <c:pt idx="5">
                  <c:v>43344</c:v>
                </c:pt>
                <c:pt idx="6">
                  <c:v>43374</c:v>
                </c:pt>
                <c:pt idx="7">
                  <c:v>43405</c:v>
                </c:pt>
              </c:numCache>
            </c:numRef>
          </c:cat>
          <c:val>
            <c:numRef>
              <c:f>'1-Summary'!$D$7:$K$7</c:f>
              <c:numCache>
                <c:formatCode>"£"#,##0.00</c:formatCode>
                <c:ptCount val="8"/>
                <c:pt idx="0">
                  <c:v>302200317.26999998</c:v>
                </c:pt>
                <c:pt idx="1">
                  <c:v>312174512.16000003</c:v>
                </c:pt>
                <c:pt idx="2">
                  <c:v>302299412.98999995</c:v>
                </c:pt>
                <c:pt idx="3">
                  <c:v>312562745.62000012</c:v>
                </c:pt>
                <c:pt idx="4">
                  <c:v>312780813.69000006</c:v>
                </c:pt>
                <c:pt idx="5">
                  <c:v>302866760.19000006</c:v>
                </c:pt>
                <c:pt idx="6">
                  <c:v>313359948.83000004</c:v>
                </c:pt>
                <c:pt idx="7">
                  <c:v>303715362.3300001</c:v>
                </c:pt>
              </c:numCache>
            </c:numRef>
          </c:val>
        </c:ser>
        <c:ser>
          <c:idx val="1"/>
          <c:order val="1"/>
          <c:tx>
            <c:strRef>
              <c:f>'1-Summary'!$C$8</c:f>
              <c:strCache>
                <c:ptCount val="1"/>
                <c:pt idx="0">
                  <c:v>Commodity (COM)</c:v>
                </c:pt>
              </c:strCache>
            </c:strRef>
          </c:tx>
          <c:invertIfNegative val="0"/>
          <c:cat>
            <c:numRef>
              <c:f>'1-Summary'!$D$6:$K$6</c:f>
              <c:numCache>
                <c:formatCode>mmm\-yy</c:formatCode>
                <c:ptCount val="8"/>
                <c:pt idx="0">
                  <c:v>43191</c:v>
                </c:pt>
                <c:pt idx="1">
                  <c:v>43221</c:v>
                </c:pt>
                <c:pt idx="2">
                  <c:v>43252</c:v>
                </c:pt>
                <c:pt idx="3">
                  <c:v>43282</c:v>
                </c:pt>
                <c:pt idx="4">
                  <c:v>43313</c:v>
                </c:pt>
                <c:pt idx="5">
                  <c:v>43344</c:v>
                </c:pt>
                <c:pt idx="6">
                  <c:v>43374</c:v>
                </c:pt>
                <c:pt idx="7">
                  <c:v>43405</c:v>
                </c:pt>
              </c:numCache>
            </c:numRef>
          </c:cat>
          <c:val>
            <c:numRef>
              <c:f>'1-Summary'!$D$8:$K$8</c:f>
              <c:numCache>
                <c:formatCode>"£"#,##0.00</c:formatCode>
                <c:ptCount val="8"/>
                <c:pt idx="0">
                  <c:v>29034584.309999999</c:v>
                </c:pt>
                <c:pt idx="1">
                  <c:v>19449237</c:v>
                </c:pt>
                <c:pt idx="2">
                  <c:v>14591606.040000001</c:v>
                </c:pt>
                <c:pt idx="3">
                  <c:v>14290600.700000003</c:v>
                </c:pt>
                <c:pt idx="4">
                  <c:v>15048321.280000001</c:v>
                </c:pt>
                <c:pt idx="5">
                  <c:v>17528307.300000004</c:v>
                </c:pt>
                <c:pt idx="6">
                  <c:v>29476349.270000003</c:v>
                </c:pt>
                <c:pt idx="7">
                  <c:v>37862420.689999998</c:v>
                </c:pt>
              </c:numCache>
            </c:numRef>
          </c:val>
        </c:ser>
        <c:ser>
          <c:idx val="2"/>
          <c:order val="2"/>
          <c:tx>
            <c:strRef>
              <c:f>'1-Summary'!$C$9</c:f>
              <c:strCache>
                <c:ptCount val="1"/>
                <c:pt idx="0">
                  <c:v>Amendments (AMS)</c:v>
                </c:pt>
              </c:strCache>
            </c:strRef>
          </c:tx>
          <c:invertIfNegative val="0"/>
          <c:cat>
            <c:numRef>
              <c:f>'1-Summary'!$D$6:$K$6</c:f>
              <c:numCache>
                <c:formatCode>mmm\-yy</c:formatCode>
                <c:ptCount val="8"/>
                <c:pt idx="0">
                  <c:v>43191</c:v>
                </c:pt>
                <c:pt idx="1">
                  <c:v>43221</c:v>
                </c:pt>
                <c:pt idx="2">
                  <c:v>43252</c:v>
                </c:pt>
                <c:pt idx="3">
                  <c:v>43282</c:v>
                </c:pt>
                <c:pt idx="4">
                  <c:v>43313</c:v>
                </c:pt>
                <c:pt idx="5">
                  <c:v>43344</c:v>
                </c:pt>
                <c:pt idx="6">
                  <c:v>43374</c:v>
                </c:pt>
                <c:pt idx="7">
                  <c:v>43405</c:v>
                </c:pt>
              </c:numCache>
            </c:numRef>
          </c:cat>
          <c:val>
            <c:numRef>
              <c:f>'1-Summary'!$D$9:$K$9</c:f>
              <c:numCache>
                <c:formatCode>"£"#,##0.00</c:formatCode>
                <c:ptCount val="8"/>
                <c:pt idx="0">
                  <c:v>1543453.4400000013</c:v>
                </c:pt>
                <c:pt idx="1">
                  <c:v>2024085.0699999984</c:v>
                </c:pt>
                <c:pt idx="2">
                  <c:v>2213969.2899999991</c:v>
                </c:pt>
                <c:pt idx="3">
                  <c:v>1483244.9600000009</c:v>
                </c:pt>
                <c:pt idx="4">
                  <c:v>830443.16999999899</c:v>
                </c:pt>
                <c:pt idx="5">
                  <c:v>-385853.98999999836</c:v>
                </c:pt>
                <c:pt idx="6">
                  <c:v>58182.640000000596</c:v>
                </c:pt>
                <c:pt idx="7">
                  <c:v>-765656.95999999717</c:v>
                </c:pt>
              </c:numCache>
            </c:numRef>
          </c:val>
        </c:ser>
        <c:ser>
          <c:idx val="3"/>
          <c:order val="3"/>
          <c:tx>
            <c:strRef>
              <c:f>'1-Summary'!$C$10</c:f>
              <c:strCache>
                <c:ptCount val="1"/>
                <c:pt idx="0">
                  <c:v>Meter Assets (MAS &amp; ADP)</c:v>
                </c:pt>
              </c:strCache>
            </c:strRef>
          </c:tx>
          <c:invertIfNegative val="0"/>
          <c:cat>
            <c:numRef>
              <c:f>'1-Summary'!$D$6:$K$6</c:f>
              <c:numCache>
                <c:formatCode>mmm\-yy</c:formatCode>
                <c:ptCount val="8"/>
                <c:pt idx="0">
                  <c:v>43191</c:v>
                </c:pt>
                <c:pt idx="1">
                  <c:v>43221</c:v>
                </c:pt>
                <c:pt idx="2">
                  <c:v>43252</c:v>
                </c:pt>
                <c:pt idx="3">
                  <c:v>43282</c:v>
                </c:pt>
                <c:pt idx="4">
                  <c:v>43313</c:v>
                </c:pt>
                <c:pt idx="5">
                  <c:v>43344</c:v>
                </c:pt>
                <c:pt idx="6">
                  <c:v>43374</c:v>
                </c:pt>
                <c:pt idx="7">
                  <c:v>43405</c:v>
                </c:pt>
              </c:numCache>
            </c:numRef>
          </c:cat>
          <c:val>
            <c:numRef>
              <c:f>'1-Summary'!$D$10:$K$10</c:f>
              <c:numCache>
                <c:formatCode>"£"#,##0.00</c:formatCode>
                <c:ptCount val="8"/>
                <c:pt idx="0">
                  <c:v>194233.30000000002</c:v>
                </c:pt>
                <c:pt idx="1">
                  <c:v>200707.08000000002</c:v>
                </c:pt>
                <c:pt idx="2">
                  <c:v>194233.54</c:v>
                </c:pt>
                <c:pt idx="3">
                  <c:v>200707.69</c:v>
                </c:pt>
                <c:pt idx="4">
                  <c:v>200263.88</c:v>
                </c:pt>
                <c:pt idx="5">
                  <c:v>189788.22</c:v>
                </c:pt>
                <c:pt idx="6" formatCode="&quot;£&quot;#,##0.00_);[Red]\(&quot;£&quot;#,##0.00\)">
                  <c:v>196114.17</c:v>
                </c:pt>
                <c:pt idx="7" formatCode="&quot;£&quot;#,##0.00_);[Red]\(&quot;£&quot;#,##0.00\)">
                  <c:v>189786.88</c:v>
                </c:pt>
              </c:numCache>
            </c:numRef>
          </c:val>
        </c:ser>
        <c:ser>
          <c:idx val="4"/>
          <c:order val="4"/>
          <c:tx>
            <c:strRef>
              <c:f>'1-Summary'!$C$11</c:f>
              <c:strCache>
                <c:ptCount val="1"/>
                <c:pt idx="0">
                  <c:v>NTS Entry Capacity (NTE)</c:v>
                </c:pt>
              </c:strCache>
            </c:strRef>
          </c:tx>
          <c:invertIfNegative val="0"/>
          <c:cat>
            <c:numRef>
              <c:f>'1-Summary'!$D$6:$K$6</c:f>
              <c:numCache>
                <c:formatCode>mmm\-yy</c:formatCode>
                <c:ptCount val="8"/>
                <c:pt idx="0">
                  <c:v>43191</c:v>
                </c:pt>
                <c:pt idx="1">
                  <c:v>43221</c:v>
                </c:pt>
                <c:pt idx="2">
                  <c:v>43252</c:v>
                </c:pt>
                <c:pt idx="3">
                  <c:v>43282</c:v>
                </c:pt>
                <c:pt idx="4">
                  <c:v>43313</c:v>
                </c:pt>
                <c:pt idx="5">
                  <c:v>43344</c:v>
                </c:pt>
                <c:pt idx="6">
                  <c:v>43374</c:v>
                </c:pt>
                <c:pt idx="7">
                  <c:v>43405</c:v>
                </c:pt>
              </c:numCache>
            </c:numRef>
          </c:cat>
          <c:val>
            <c:numRef>
              <c:f>'1-Summary'!$D$11:$K$11</c:f>
              <c:numCache>
                <c:formatCode>"£"#,##0.00</c:formatCode>
                <c:ptCount val="8"/>
                <c:pt idx="0">
                  <c:v>1577511.57</c:v>
                </c:pt>
                <c:pt idx="1">
                  <c:v>1599795.5500000003</c:v>
                </c:pt>
                <c:pt idx="2">
                  <c:v>1621553.6099999999</c:v>
                </c:pt>
                <c:pt idx="3">
                  <c:v>1735803.7100000004</c:v>
                </c:pt>
                <c:pt idx="4">
                  <c:v>1735803.7100000004</c:v>
                </c:pt>
                <c:pt idx="5">
                  <c:v>1760935.5099999998</c:v>
                </c:pt>
                <c:pt idx="6">
                  <c:v>8332609.7100000009</c:v>
                </c:pt>
                <c:pt idx="7">
                  <c:v>8064487.6900000004</c:v>
                </c:pt>
              </c:numCache>
            </c:numRef>
          </c:val>
        </c:ser>
        <c:ser>
          <c:idx val="5"/>
          <c:order val="5"/>
          <c:tx>
            <c:strRef>
              <c:f>'1-Summary'!$C$12</c:f>
              <c:strCache>
                <c:ptCount val="1"/>
                <c:pt idx="0">
                  <c:v>NTS Exit Capacity (NXC)</c:v>
                </c:pt>
              </c:strCache>
            </c:strRef>
          </c:tx>
          <c:invertIfNegative val="0"/>
          <c:cat>
            <c:numRef>
              <c:f>'1-Summary'!$D$6:$K$6</c:f>
              <c:numCache>
                <c:formatCode>mmm\-yy</c:formatCode>
                <c:ptCount val="8"/>
                <c:pt idx="0">
                  <c:v>43191</c:v>
                </c:pt>
                <c:pt idx="1">
                  <c:v>43221</c:v>
                </c:pt>
                <c:pt idx="2">
                  <c:v>43252</c:v>
                </c:pt>
                <c:pt idx="3">
                  <c:v>43282</c:v>
                </c:pt>
                <c:pt idx="4">
                  <c:v>43313</c:v>
                </c:pt>
                <c:pt idx="5">
                  <c:v>43344</c:v>
                </c:pt>
                <c:pt idx="6">
                  <c:v>43374</c:v>
                </c:pt>
                <c:pt idx="7">
                  <c:v>43405</c:v>
                </c:pt>
              </c:numCache>
            </c:numRef>
          </c:cat>
          <c:val>
            <c:numRef>
              <c:f>'1-Summary'!$D$12:$K$12</c:f>
              <c:numCache>
                <c:formatCode>"£"#,##0.00</c:formatCode>
                <c:ptCount val="8"/>
                <c:pt idx="0">
                  <c:v>18111359.220000003</c:v>
                </c:pt>
                <c:pt idx="1">
                  <c:v>18702620.75</c:v>
                </c:pt>
                <c:pt idx="2">
                  <c:v>18117525.199999999</c:v>
                </c:pt>
                <c:pt idx="3">
                  <c:v>18720256.489999998</c:v>
                </c:pt>
                <c:pt idx="4">
                  <c:v>18720256.489999998</c:v>
                </c:pt>
                <c:pt idx="5">
                  <c:v>18113875.739999998</c:v>
                </c:pt>
                <c:pt idx="6">
                  <c:v>13807265.850000001</c:v>
                </c:pt>
                <c:pt idx="7">
                  <c:v>13789980.960000001</c:v>
                </c:pt>
              </c:numCache>
            </c:numRef>
          </c:val>
        </c:ser>
        <c:dLbls>
          <c:showLegendKey val="0"/>
          <c:showVal val="0"/>
          <c:showCatName val="0"/>
          <c:showSerName val="0"/>
          <c:showPercent val="0"/>
          <c:showBubbleSize val="0"/>
        </c:dLbls>
        <c:gapWidth val="150"/>
        <c:shape val="cylinder"/>
        <c:axId val="210537088"/>
        <c:axId val="210542976"/>
        <c:axId val="0"/>
      </c:bar3DChart>
      <c:dateAx>
        <c:axId val="210537088"/>
        <c:scaling>
          <c:orientation val="minMax"/>
        </c:scaling>
        <c:delete val="0"/>
        <c:axPos val="b"/>
        <c:numFmt formatCode="mmm\-yy" sourceLinked="1"/>
        <c:majorTickMark val="out"/>
        <c:minorTickMark val="none"/>
        <c:tickLblPos val="nextTo"/>
        <c:crossAx val="210542976"/>
        <c:crosses val="autoZero"/>
        <c:auto val="1"/>
        <c:lblOffset val="100"/>
        <c:baseTimeUnit val="months"/>
      </c:dateAx>
      <c:valAx>
        <c:axId val="210542976"/>
        <c:scaling>
          <c:logBase val="10"/>
          <c:orientation val="minMax"/>
        </c:scaling>
        <c:delete val="0"/>
        <c:axPos val="l"/>
        <c:majorGridlines/>
        <c:numFmt formatCode="&quot;£&quot;#,##0_);[Red]\(&quot;£&quot;#,##0\)" sourceLinked="0"/>
        <c:majorTickMark val="out"/>
        <c:minorTickMark val="none"/>
        <c:tickLblPos val="nextTo"/>
        <c:crossAx val="210537088"/>
        <c:crosses val="autoZero"/>
        <c:crossBetween val="between"/>
      </c:valAx>
    </c:plotArea>
    <c:legend>
      <c:legendPos val="r"/>
      <c:layout>
        <c:manualLayout>
          <c:xMode val="edge"/>
          <c:yMode val="edge"/>
          <c:x val="0.66120709911261089"/>
          <c:y val="7.6765437215084942E-2"/>
          <c:w val="0.27252262024783369"/>
          <c:h val="0.53579002624671912"/>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373683380961192"/>
          <c:y val="9.8712740528496573E-2"/>
          <c:w val="0.50927434331805133"/>
          <c:h val="0.77836527508003139"/>
        </c:manualLayout>
      </c:layout>
      <c:lineChart>
        <c:grouping val="standard"/>
        <c:varyColors val="0"/>
        <c:ser>
          <c:idx val="0"/>
          <c:order val="0"/>
          <c:tx>
            <c:strRef>
              <c:f>'1-Summary'!$O$26</c:f>
              <c:strCache>
                <c:ptCount val="1"/>
                <c:pt idx="0">
                  <c:v>Class 1</c:v>
                </c:pt>
              </c:strCache>
            </c:strRef>
          </c:tx>
          <c:marker>
            <c:symbol val="none"/>
          </c:marker>
          <c:cat>
            <c:strRef>
              <c:f>'1-Summary'!$P$25:$W$25</c:f>
              <c:strCache>
                <c:ptCount val="8"/>
                <c:pt idx="0">
                  <c:v>May</c:v>
                </c:pt>
                <c:pt idx="1">
                  <c:v>June</c:v>
                </c:pt>
                <c:pt idx="2">
                  <c:v>July</c:v>
                </c:pt>
                <c:pt idx="3">
                  <c:v>August</c:v>
                </c:pt>
                <c:pt idx="4">
                  <c:v>September</c:v>
                </c:pt>
                <c:pt idx="5">
                  <c:v>October</c:v>
                </c:pt>
                <c:pt idx="6">
                  <c:v>November</c:v>
                </c:pt>
                <c:pt idx="7">
                  <c:v>December</c:v>
                </c:pt>
              </c:strCache>
            </c:strRef>
          </c:cat>
          <c:val>
            <c:numRef>
              <c:f>'1-Summary'!$P$26:$W$26</c:f>
              <c:numCache>
                <c:formatCode>General</c:formatCode>
                <c:ptCount val="8"/>
                <c:pt idx="0">
                  <c:v>420</c:v>
                </c:pt>
                <c:pt idx="1">
                  <c:v>422</c:v>
                </c:pt>
                <c:pt idx="2">
                  <c:v>427</c:v>
                </c:pt>
                <c:pt idx="3">
                  <c:v>427</c:v>
                </c:pt>
                <c:pt idx="4">
                  <c:v>429</c:v>
                </c:pt>
                <c:pt idx="5">
                  <c:v>433</c:v>
                </c:pt>
                <c:pt idx="6">
                  <c:v>437</c:v>
                </c:pt>
                <c:pt idx="7">
                  <c:v>438</c:v>
                </c:pt>
              </c:numCache>
            </c:numRef>
          </c:val>
          <c:smooth val="0"/>
        </c:ser>
        <c:ser>
          <c:idx val="1"/>
          <c:order val="1"/>
          <c:tx>
            <c:strRef>
              <c:f>'1-Summary'!$O$27</c:f>
              <c:strCache>
                <c:ptCount val="1"/>
                <c:pt idx="0">
                  <c:v>Class 2</c:v>
                </c:pt>
              </c:strCache>
            </c:strRef>
          </c:tx>
          <c:marker>
            <c:symbol val="none"/>
          </c:marker>
          <c:cat>
            <c:strRef>
              <c:f>'1-Summary'!$P$25:$W$25</c:f>
              <c:strCache>
                <c:ptCount val="8"/>
                <c:pt idx="0">
                  <c:v>May</c:v>
                </c:pt>
                <c:pt idx="1">
                  <c:v>June</c:v>
                </c:pt>
                <c:pt idx="2">
                  <c:v>July</c:v>
                </c:pt>
                <c:pt idx="3">
                  <c:v>August</c:v>
                </c:pt>
                <c:pt idx="4">
                  <c:v>September</c:v>
                </c:pt>
                <c:pt idx="5">
                  <c:v>October</c:v>
                </c:pt>
                <c:pt idx="6">
                  <c:v>November</c:v>
                </c:pt>
                <c:pt idx="7">
                  <c:v>December</c:v>
                </c:pt>
              </c:strCache>
            </c:strRef>
          </c:cat>
          <c:val>
            <c:numRef>
              <c:f>'1-Summary'!$P$27:$W$27</c:f>
              <c:numCache>
                <c:formatCode>General</c:formatCode>
                <c:ptCount val="8"/>
                <c:pt idx="0">
                  <c:v>686</c:v>
                </c:pt>
                <c:pt idx="1">
                  <c:v>687</c:v>
                </c:pt>
                <c:pt idx="2">
                  <c:v>658</c:v>
                </c:pt>
                <c:pt idx="3">
                  <c:v>655</c:v>
                </c:pt>
                <c:pt idx="4">
                  <c:v>650</c:v>
                </c:pt>
                <c:pt idx="5">
                  <c:v>645</c:v>
                </c:pt>
                <c:pt idx="6">
                  <c:v>636</c:v>
                </c:pt>
                <c:pt idx="7">
                  <c:v>639</c:v>
                </c:pt>
              </c:numCache>
            </c:numRef>
          </c:val>
          <c:smooth val="0"/>
        </c:ser>
        <c:ser>
          <c:idx val="2"/>
          <c:order val="2"/>
          <c:tx>
            <c:strRef>
              <c:f>'1-Summary'!$O$28</c:f>
              <c:strCache>
                <c:ptCount val="1"/>
                <c:pt idx="0">
                  <c:v>Class 3</c:v>
                </c:pt>
              </c:strCache>
            </c:strRef>
          </c:tx>
          <c:marker>
            <c:symbol val="none"/>
          </c:marker>
          <c:cat>
            <c:strRef>
              <c:f>'1-Summary'!$P$25:$W$25</c:f>
              <c:strCache>
                <c:ptCount val="8"/>
                <c:pt idx="0">
                  <c:v>May</c:v>
                </c:pt>
                <c:pt idx="1">
                  <c:v>June</c:v>
                </c:pt>
                <c:pt idx="2">
                  <c:v>July</c:v>
                </c:pt>
                <c:pt idx="3">
                  <c:v>August</c:v>
                </c:pt>
                <c:pt idx="4">
                  <c:v>September</c:v>
                </c:pt>
                <c:pt idx="5">
                  <c:v>October</c:v>
                </c:pt>
                <c:pt idx="6">
                  <c:v>November</c:v>
                </c:pt>
                <c:pt idx="7">
                  <c:v>December</c:v>
                </c:pt>
              </c:strCache>
            </c:strRef>
          </c:cat>
          <c:val>
            <c:numRef>
              <c:f>'1-Summary'!$P$28:$W$28</c:f>
              <c:numCache>
                <c:formatCode>#,##0</c:formatCode>
                <c:ptCount val="8"/>
                <c:pt idx="0">
                  <c:v>121241</c:v>
                </c:pt>
                <c:pt idx="1">
                  <c:v>123483</c:v>
                </c:pt>
                <c:pt idx="2">
                  <c:v>125491</c:v>
                </c:pt>
                <c:pt idx="3">
                  <c:v>78827</c:v>
                </c:pt>
                <c:pt idx="4">
                  <c:v>88860</c:v>
                </c:pt>
                <c:pt idx="5">
                  <c:v>87615</c:v>
                </c:pt>
                <c:pt idx="6">
                  <c:v>95286</c:v>
                </c:pt>
                <c:pt idx="7">
                  <c:v>95544</c:v>
                </c:pt>
              </c:numCache>
            </c:numRef>
          </c:val>
          <c:smooth val="0"/>
        </c:ser>
        <c:ser>
          <c:idx val="3"/>
          <c:order val="3"/>
          <c:tx>
            <c:strRef>
              <c:f>'1-Summary'!$O$29</c:f>
              <c:strCache>
                <c:ptCount val="1"/>
                <c:pt idx="0">
                  <c:v>Class 4</c:v>
                </c:pt>
              </c:strCache>
            </c:strRef>
          </c:tx>
          <c:marker>
            <c:symbol val="none"/>
          </c:marker>
          <c:cat>
            <c:strRef>
              <c:f>'1-Summary'!$P$25:$W$25</c:f>
              <c:strCache>
                <c:ptCount val="8"/>
                <c:pt idx="0">
                  <c:v>May</c:v>
                </c:pt>
                <c:pt idx="1">
                  <c:v>June</c:v>
                </c:pt>
                <c:pt idx="2">
                  <c:v>July</c:v>
                </c:pt>
                <c:pt idx="3">
                  <c:v>August</c:v>
                </c:pt>
                <c:pt idx="4">
                  <c:v>September</c:v>
                </c:pt>
                <c:pt idx="5">
                  <c:v>October</c:v>
                </c:pt>
                <c:pt idx="6">
                  <c:v>November</c:v>
                </c:pt>
                <c:pt idx="7">
                  <c:v>December</c:v>
                </c:pt>
              </c:strCache>
            </c:strRef>
          </c:cat>
          <c:val>
            <c:numRef>
              <c:f>'1-Summary'!$P$29:$W$29</c:f>
              <c:numCache>
                <c:formatCode>#,##0</c:formatCode>
                <c:ptCount val="8"/>
                <c:pt idx="0">
                  <c:v>23988139</c:v>
                </c:pt>
                <c:pt idx="1">
                  <c:v>24005430</c:v>
                </c:pt>
                <c:pt idx="2">
                  <c:v>24038014</c:v>
                </c:pt>
                <c:pt idx="3">
                  <c:v>24101362</c:v>
                </c:pt>
                <c:pt idx="4">
                  <c:v>24110132</c:v>
                </c:pt>
                <c:pt idx="5">
                  <c:v>24128941</c:v>
                </c:pt>
                <c:pt idx="6">
                  <c:v>24146202</c:v>
                </c:pt>
                <c:pt idx="7">
                  <c:v>24160382</c:v>
                </c:pt>
              </c:numCache>
            </c:numRef>
          </c:val>
          <c:smooth val="0"/>
        </c:ser>
        <c:dLbls>
          <c:showLegendKey val="0"/>
          <c:showVal val="0"/>
          <c:showCatName val="0"/>
          <c:showSerName val="0"/>
          <c:showPercent val="0"/>
          <c:showBubbleSize val="0"/>
        </c:dLbls>
        <c:marker val="1"/>
        <c:smooth val="0"/>
        <c:axId val="222644480"/>
        <c:axId val="222650368"/>
      </c:lineChart>
      <c:catAx>
        <c:axId val="222644480"/>
        <c:scaling>
          <c:orientation val="minMax"/>
        </c:scaling>
        <c:delete val="0"/>
        <c:axPos val="b"/>
        <c:majorTickMark val="out"/>
        <c:minorTickMark val="none"/>
        <c:tickLblPos val="nextTo"/>
        <c:crossAx val="222650368"/>
        <c:crosses val="autoZero"/>
        <c:auto val="1"/>
        <c:lblAlgn val="ctr"/>
        <c:lblOffset val="100"/>
        <c:noMultiLvlLbl val="0"/>
      </c:catAx>
      <c:valAx>
        <c:axId val="222650368"/>
        <c:scaling>
          <c:logBase val="10"/>
          <c:orientation val="minMax"/>
        </c:scaling>
        <c:delete val="0"/>
        <c:axPos val="l"/>
        <c:majorGridlines/>
        <c:numFmt formatCode="General" sourceLinked="1"/>
        <c:majorTickMark val="out"/>
        <c:minorTickMark val="none"/>
        <c:tickLblPos val="nextTo"/>
        <c:crossAx val="22264448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12</xdr:row>
      <xdr:rowOff>161925</xdr:rowOff>
    </xdr:from>
    <xdr:to>
      <xdr:col>8</xdr:col>
      <xdr:colOff>0</xdr:colOff>
      <xdr:row>28</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152400</xdr:colOff>
      <xdr:row>29</xdr:row>
      <xdr:rowOff>42863</xdr:rowOff>
    </xdr:from>
    <xdr:to>
      <xdr:col>20</xdr:col>
      <xdr:colOff>28575</xdr:colOff>
      <xdr:row>41</xdr:row>
      <xdr:rowOff>9526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750665</xdr:colOff>
      <xdr:row>3</xdr:row>
      <xdr:rowOff>168089</xdr:rowOff>
    </xdr:from>
    <xdr:to>
      <xdr:col>17</xdr:col>
      <xdr:colOff>225136</xdr:colOff>
      <xdr:row>10</xdr:row>
      <xdr:rowOff>190490</xdr:rowOff>
    </xdr:to>
    <xdr:sp macro="" textlink="">
      <xdr:nvSpPr>
        <xdr:cNvPr id="7" name="Freeform 6">
          <a:extLst>
            <a:ext uri="{FF2B5EF4-FFF2-40B4-BE49-F238E27FC236}">
              <a16:creationId xmlns:a16="http://schemas.microsoft.com/office/drawing/2014/main" xmlns="" id="{00000000-0008-0000-0D00-000006000000}"/>
            </a:ext>
          </a:extLst>
        </xdr:cNvPr>
        <xdr:cNvSpPr/>
      </xdr:nvSpPr>
      <xdr:spPr>
        <a:xfrm>
          <a:off x="14866715" y="1854014"/>
          <a:ext cx="284096" cy="1755951"/>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 name="connsiteX0" fmla="*/ 69900 w 327636"/>
            <a:gd name="connsiteY0" fmla="*/ 0 h 1779411"/>
            <a:gd name="connsiteX1" fmla="*/ 327636 w 327636"/>
            <a:gd name="connsiteY1" fmla="*/ 0 h 1779411"/>
            <a:gd name="connsiteX2" fmla="*/ 327636 w 327636"/>
            <a:gd name="connsiteY2" fmla="*/ 1770530 h 1779411"/>
            <a:gd name="connsiteX3" fmla="*/ 0 w 327636"/>
            <a:gd name="connsiteY3" fmla="*/ 1779411 h 1779411"/>
            <a:gd name="connsiteX0" fmla="*/ 925924 w 1183660"/>
            <a:gd name="connsiteY0" fmla="*/ 0 h 1770530"/>
            <a:gd name="connsiteX1" fmla="*/ 1183660 w 1183660"/>
            <a:gd name="connsiteY1" fmla="*/ 0 h 1770530"/>
            <a:gd name="connsiteX2" fmla="*/ 1183660 w 1183660"/>
            <a:gd name="connsiteY2" fmla="*/ 1770530 h 1770530"/>
            <a:gd name="connsiteX3" fmla="*/ 0 w 1183660"/>
            <a:gd name="connsiteY3" fmla="*/ 1733008 h 1770530"/>
            <a:gd name="connsiteX0" fmla="*/ 73324 w 331060"/>
            <a:gd name="connsiteY0" fmla="*/ 0 h 1770530"/>
            <a:gd name="connsiteX1" fmla="*/ 331060 w 331060"/>
            <a:gd name="connsiteY1" fmla="*/ 0 h 1770530"/>
            <a:gd name="connsiteX2" fmla="*/ 331060 w 331060"/>
            <a:gd name="connsiteY2" fmla="*/ 1770530 h 1770530"/>
            <a:gd name="connsiteX3" fmla="*/ 0 w 331060"/>
            <a:gd name="connsiteY3" fmla="*/ 1768493 h 1770530"/>
          </a:gdLst>
          <a:ahLst/>
          <a:cxnLst>
            <a:cxn ang="0">
              <a:pos x="connsiteX0" y="connsiteY0"/>
            </a:cxn>
            <a:cxn ang="0">
              <a:pos x="connsiteX1" y="connsiteY1"/>
            </a:cxn>
            <a:cxn ang="0">
              <a:pos x="connsiteX2" y="connsiteY2"/>
            </a:cxn>
            <a:cxn ang="0">
              <a:pos x="connsiteX3" y="connsiteY3"/>
            </a:cxn>
          </a:cxnLst>
          <a:rect l="l" t="t" r="r" b="b"/>
          <a:pathLst>
            <a:path w="331060" h="1770530">
              <a:moveTo>
                <a:pt x="73324" y="0"/>
              </a:moveTo>
              <a:lnTo>
                <a:pt x="331060" y="0"/>
              </a:lnTo>
              <a:lnTo>
                <a:pt x="331060" y="1770530"/>
              </a:lnTo>
              <a:lnTo>
                <a:pt x="0" y="1768493"/>
              </a:lnTo>
            </a:path>
          </a:pathLst>
        </a:custGeom>
        <a:ln>
          <a:solidFill>
            <a:schemeClr val="accent2"/>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twoCellAnchor editAs="oneCell">
    <xdr:from>
      <xdr:col>7</xdr:col>
      <xdr:colOff>549090</xdr:colOff>
      <xdr:row>9</xdr:row>
      <xdr:rowOff>22411</xdr:rowOff>
    </xdr:from>
    <xdr:to>
      <xdr:col>14</xdr:col>
      <xdr:colOff>696446</xdr:colOff>
      <xdr:row>14</xdr:row>
      <xdr:rowOff>366432</xdr:rowOff>
    </xdr:to>
    <xdr:pic>
      <xdr:nvPicPr>
        <xdr:cNvPr id="10"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40465" y="3308536"/>
          <a:ext cx="7110131" cy="49922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750665</xdr:colOff>
      <xdr:row>3</xdr:row>
      <xdr:rowOff>168089</xdr:rowOff>
    </xdr:from>
    <xdr:to>
      <xdr:col>17</xdr:col>
      <xdr:colOff>225136</xdr:colOff>
      <xdr:row>10</xdr:row>
      <xdr:rowOff>190490</xdr:rowOff>
    </xdr:to>
    <xdr:sp macro="" textlink="">
      <xdr:nvSpPr>
        <xdr:cNvPr id="6" name="Freeform 5">
          <a:extLst>
            <a:ext uri="{FF2B5EF4-FFF2-40B4-BE49-F238E27FC236}">
              <a16:creationId xmlns="" xmlns:a16="http://schemas.microsoft.com/office/drawing/2014/main" id="{00000000-0008-0000-0E00-000006000000}"/>
            </a:ext>
          </a:extLst>
        </xdr:cNvPr>
        <xdr:cNvSpPr/>
      </xdr:nvSpPr>
      <xdr:spPr>
        <a:xfrm>
          <a:off x="14866715" y="1854014"/>
          <a:ext cx="284096" cy="1755951"/>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 name="connsiteX0" fmla="*/ 69900 w 327636"/>
            <a:gd name="connsiteY0" fmla="*/ 0 h 1779411"/>
            <a:gd name="connsiteX1" fmla="*/ 327636 w 327636"/>
            <a:gd name="connsiteY1" fmla="*/ 0 h 1779411"/>
            <a:gd name="connsiteX2" fmla="*/ 327636 w 327636"/>
            <a:gd name="connsiteY2" fmla="*/ 1770530 h 1779411"/>
            <a:gd name="connsiteX3" fmla="*/ 0 w 327636"/>
            <a:gd name="connsiteY3" fmla="*/ 1779411 h 1779411"/>
            <a:gd name="connsiteX0" fmla="*/ 925924 w 1183660"/>
            <a:gd name="connsiteY0" fmla="*/ 0 h 1770530"/>
            <a:gd name="connsiteX1" fmla="*/ 1183660 w 1183660"/>
            <a:gd name="connsiteY1" fmla="*/ 0 h 1770530"/>
            <a:gd name="connsiteX2" fmla="*/ 1183660 w 1183660"/>
            <a:gd name="connsiteY2" fmla="*/ 1770530 h 1770530"/>
            <a:gd name="connsiteX3" fmla="*/ 0 w 1183660"/>
            <a:gd name="connsiteY3" fmla="*/ 1733008 h 1770530"/>
            <a:gd name="connsiteX0" fmla="*/ 73324 w 331060"/>
            <a:gd name="connsiteY0" fmla="*/ 0 h 1770530"/>
            <a:gd name="connsiteX1" fmla="*/ 331060 w 331060"/>
            <a:gd name="connsiteY1" fmla="*/ 0 h 1770530"/>
            <a:gd name="connsiteX2" fmla="*/ 331060 w 331060"/>
            <a:gd name="connsiteY2" fmla="*/ 1770530 h 1770530"/>
            <a:gd name="connsiteX3" fmla="*/ 0 w 331060"/>
            <a:gd name="connsiteY3" fmla="*/ 1768493 h 1770530"/>
          </a:gdLst>
          <a:ahLst/>
          <a:cxnLst>
            <a:cxn ang="0">
              <a:pos x="connsiteX0" y="connsiteY0"/>
            </a:cxn>
            <a:cxn ang="0">
              <a:pos x="connsiteX1" y="connsiteY1"/>
            </a:cxn>
            <a:cxn ang="0">
              <a:pos x="connsiteX2" y="connsiteY2"/>
            </a:cxn>
            <a:cxn ang="0">
              <a:pos x="connsiteX3" y="connsiteY3"/>
            </a:cxn>
          </a:cxnLst>
          <a:rect l="l" t="t" r="r" b="b"/>
          <a:pathLst>
            <a:path w="331060" h="1770530">
              <a:moveTo>
                <a:pt x="73324" y="0"/>
              </a:moveTo>
              <a:lnTo>
                <a:pt x="331060" y="0"/>
              </a:lnTo>
              <a:lnTo>
                <a:pt x="331060" y="1770530"/>
              </a:lnTo>
              <a:lnTo>
                <a:pt x="0" y="1768493"/>
              </a:lnTo>
            </a:path>
          </a:pathLst>
        </a:custGeom>
        <a:ln>
          <a:solidFill>
            <a:schemeClr val="accent2"/>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twoCellAnchor editAs="oneCell">
    <xdr:from>
      <xdr:col>7</xdr:col>
      <xdr:colOff>537883</xdr:colOff>
      <xdr:row>10</xdr:row>
      <xdr:rowOff>56030</xdr:rowOff>
    </xdr:from>
    <xdr:to>
      <xdr:col>16</xdr:col>
      <xdr:colOff>733392</xdr:colOff>
      <xdr:row>18</xdr:row>
      <xdr:rowOff>198300</xdr:rowOff>
    </xdr:to>
    <xdr:pic>
      <xdr:nvPicPr>
        <xdr:cNvPr id="8" name="Picture 7"/>
        <xdr:cNvPicPr>
          <a:picLocks noChangeAspect="1"/>
        </xdr:cNvPicPr>
      </xdr:nvPicPr>
      <xdr:blipFill>
        <a:blip xmlns:r="http://schemas.openxmlformats.org/officeDocument/2006/relationships" r:embed="rId2"/>
        <a:stretch>
          <a:fillRect/>
        </a:stretch>
      </xdr:blipFill>
      <xdr:spPr>
        <a:xfrm>
          <a:off x="7729258" y="3504080"/>
          <a:ext cx="7120184" cy="4638070"/>
        </a:xfrm>
        <a:prstGeom prst="rect">
          <a:avLst/>
        </a:prstGeom>
      </xdr:spPr>
    </xdr:pic>
    <xdr:clientData/>
  </xdr:twoCellAnchor>
  <xdr:twoCellAnchor>
    <xdr:from>
      <xdr:col>16</xdr:col>
      <xdr:colOff>750665</xdr:colOff>
      <xdr:row>3</xdr:row>
      <xdr:rowOff>168089</xdr:rowOff>
    </xdr:from>
    <xdr:to>
      <xdr:col>17</xdr:col>
      <xdr:colOff>225136</xdr:colOff>
      <xdr:row>10</xdr:row>
      <xdr:rowOff>190490</xdr:rowOff>
    </xdr:to>
    <xdr:sp macro="" textlink="">
      <xdr:nvSpPr>
        <xdr:cNvPr id="9" name="Freeform 8">
          <a:extLst>
            <a:ext uri="{FF2B5EF4-FFF2-40B4-BE49-F238E27FC236}">
              <a16:creationId xmlns:a16="http://schemas.microsoft.com/office/drawing/2014/main" xmlns="" id="{00000000-0008-0000-0E00-000006000000}"/>
            </a:ext>
          </a:extLst>
        </xdr:cNvPr>
        <xdr:cNvSpPr/>
      </xdr:nvSpPr>
      <xdr:spPr>
        <a:xfrm>
          <a:off x="14866715" y="1854014"/>
          <a:ext cx="284096" cy="1755951"/>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 name="connsiteX0" fmla="*/ 69900 w 327636"/>
            <a:gd name="connsiteY0" fmla="*/ 0 h 1779411"/>
            <a:gd name="connsiteX1" fmla="*/ 327636 w 327636"/>
            <a:gd name="connsiteY1" fmla="*/ 0 h 1779411"/>
            <a:gd name="connsiteX2" fmla="*/ 327636 w 327636"/>
            <a:gd name="connsiteY2" fmla="*/ 1770530 h 1779411"/>
            <a:gd name="connsiteX3" fmla="*/ 0 w 327636"/>
            <a:gd name="connsiteY3" fmla="*/ 1779411 h 1779411"/>
            <a:gd name="connsiteX0" fmla="*/ 925924 w 1183660"/>
            <a:gd name="connsiteY0" fmla="*/ 0 h 1770530"/>
            <a:gd name="connsiteX1" fmla="*/ 1183660 w 1183660"/>
            <a:gd name="connsiteY1" fmla="*/ 0 h 1770530"/>
            <a:gd name="connsiteX2" fmla="*/ 1183660 w 1183660"/>
            <a:gd name="connsiteY2" fmla="*/ 1770530 h 1770530"/>
            <a:gd name="connsiteX3" fmla="*/ 0 w 1183660"/>
            <a:gd name="connsiteY3" fmla="*/ 1733008 h 1770530"/>
            <a:gd name="connsiteX0" fmla="*/ 73324 w 331060"/>
            <a:gd name="connsiteY0" fmla="*/ 0 h 1770530"/>
            <a:gd name="connsiteX1" fmla="*/ 331060 w 331060"/>
            <a:gd name="connsiteY1" fmla="*/ 0 h 1770530"/>
            <a:gd name="connsiteX2" fmla="*/ 331060 w 331060"/>
            <a:gd name="connsiteY2" fmla="*/ 1770530 h 1770530"/>
            <a:gd name="connsiteX3" fmla="*/ 0 w 331060"/>
            <a:gd name="connsiteY3" fmla="*/ 1768493 h 1770530"/>
          </a:gdLst>
          <a:ahLst/>
          <a:cxnLst>
            <a:cxn ang="0">
              <a:pos x="connsiteX0" y="connsiteY0"/>
            </a:cxn>
            <a:cxn ang="0">
              <a:pos x="connsiteX1" y="connsiteY1"/>
            </a:cxn>
            <a:cxn ang="0">
              <a:pos x="connsiteX2" y="connsiteY2"/>
            </a:cxn>
            <a:cxn ang="0">
              <a:pos x="connsiteX3" y="connsiteY3"/>
            </a:cxn>
          </a:cxnLst>
          <a:rect l="l" t="t" r="r" b="b"/>
          <a:pathLst>
            <a:path w="331060" h="1770530">
              <a:moveTo>
                <a:pt x="73324" y="0"/>
              </a:moveTo>
              <a:lnTo>
                <a:pt x="331060" y="0"/>
              </a:lnTo>
              <a:lnTo>
                <a:pt x="331060" y="1770530"/>
              </a:lnTo>
              <a:lnTo>
                <a:pt x="0" y="1768493"/>
              </a:lnTo>
            </a:path>
          </a:pathLst>
        </a:custGeom>
        <a:ln>
          <a:solidFill>
            <a:schemeClr val="accent2"/>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twoCellAnchor editAs="oneCell">
    <xdr:from>
      <xdr:col>7</xdr:col>
      <xdr:colOff>537883</xdr:colOff>
      <xdr:row>10</xdr:row>
      <xdr:rowOff>56030</xdr:rowOff>
    </xdr:from>
    <xdr:to>
      <xdr:col>16</xdr:col>
      <xdr:colOff>733392</xdr:colOff>
      <xdr:row>20</xdr:row>
      <xdr:rowOff>103050</xdr:rowOff>
    </xdr:to>
    <xdr:pic>
      <xdr:nvPicPr>
        <xdr:cNvPr id="11" name="Picture 10"/>
        <xdr:cNvPicPr>
          <a:picLocks noChangeAspect="1"/>
        </xdr:cNvPicPr>
      </xdr:nvPicPr>
      <xdr:blipFill>
        <a:blip xmlns:r="http://schemas.openxmlformats.org/officeDocument/2006/relationships" r:embed="rId2"/>
        <a:stretch>
          <a:fillRect/>
        </a:stretch>
      </xdr:blipFill>
      <xdr:spPr>
        <a:xfrm>
          <a:off x="7729258" y="3504080"/>
          <a:ext cx="7120184" cy="46380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asgovernance.co.uk/Shared/NGSRV51H003/TeamData/Business-Projects/Project_Financial_Tracker/1718_P05_Aug_17_Projects_Finance/P05_Investment_Workbook_Aug17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chael.orsler/AppData/Local/Microsoft/Windows/Temporary%20Internet%20Files/Content.Outlook/T1H3TWFQ/Copy%20of%205.1%20KPI%20%20Report%20June%20%202018%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ichael.orsler/Downloads/12.%20Finance%20and%20General%20Change%20Budget%20Update%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Check My Forecast"/>
      <sheetName val="Last Month Forecast"/>
      <sheetName val="Variance Snapshot"/>
      <sheetName val="Pivot"/>
      <sheetName val="PotGraphs"/>
      <sheetName val="Lookup"/>
      <sheetName val="Standard_Data"/>
      <sheetName val="CODBData"/>
      <sheetName val="Budget Areas Map"/>
      <sheetName val="Summary Budget Comparison"/>
      <sheetName val="All Project read"/>
      <sheetName val="HouseKeeping"/>
      <sheetName val="Accounts Drift"/>
      <sheetName val="CMC_Current"/>
      <sheetName val="CMC_History"/>
      <sheetName val="CMC_Summary"/>
      <sheetName val="CMC_Change"/>
      <sheetName val="UKLP Future Release Placeholder"/>
      <sheetName val="revised placehol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A3" t="str">
            <v>2949External</v>
          </cell>
          <cell r="B3" t="str">
            <v>MKT_1718_01</v>
          </cell>
          <cell r="C3">
            <v>2949</v>
          </cell>
          <cell r="D3" t="str">
            <v>UNC Mod 458 Seasonal LDZ Capacity Rights</v>
          </cell>
          <cell r="E3" t="str">
            <v>Delivery Stage</v>
          </cell>
          <cell r="F3" t="str">
            <v>[XOS] Issue CCN</v>
          </cell>
          <cell r="G3">
            <v>42947</v>
          </cell>
          <cell r="H3" t="str">
            <v>External</v>
          </cell>
          <cell r="I3">
            <v>33.273000000000003</v>
          </cell>
          <cell r="J3">
            <v>11.23</v>
          </cell>
          <cell r="K3">
            <v>9.032</v>
          </cell>
          <cell r="L3">
            <v>2.198</v>
          </cell>
          <cell r="M3">
            <v>0</v>
          </cell>
          <cell r="N3">
            <v>0</v>
          </cell>
          <cell r="O3">
            <v>0</v>
          </cell>
          <cell r="P3">
            <v>0</v>
          </cell>
          <cell r="Q3">
            <v>1</v>
          </cell>
          <cell r="R3">
            <v>0</v>
          </cell>
          <cell r="S3">
            <v>0</v>
          </cell>
          <cell r="T3">
            <v>0</v>
          </cell>
          <cell r="U3">
            <v>0</v>
          </cell>
          <cell r="V3">
            <v>11.23</v>
          </cell>
          <cell r="W3">
            <v>0</v>
          </cell>
          <cell r="X3">
            <v>0</v>
          </cell>
          <cell r="Y3" t="str">
            <v/>
          </cell>
          <cell r="Z3" t="str">
            <v xml:space="preserve">CCN to be issued, project is in closure. </v>
          </cell>
        </row>
        <row r="4">
          <cell r="A4" t="str">
            <v>2949Internal</v>
          </cell>
          <cell r="B4" t="str">
            <v>MKT_1718_01</v>
          </cell>
          <cell r="C4">
            <v>2949</v>
          </cell>
          <cell r="D4" t="str">
            <v>UNC Mod 458 Seasonal LDZ Capacity Rights</v>
          </cell>
          <cell r="E4" t="str">
            <v>Delivery Stage</v>
          </cell>
          <cell r="F4" t="str">
            <v>[XOS] Issue CCN</v>
          </cell>
          <cell r="G4">
            <v>42947</v>
          </cell>
          <cell r="H4" t="str">
            <v>Internal</v>
          </cell>
          <cell r="I4">
            <v>25.713999999999999</v>
          </cell>
          <cell r="J4">
            <v>22.721</v>
          </cell>
          <cell r="K4">
            <v>22.684000000000001</v>
          </cell>
          <cell r="L4">
            <v>3.6999999999999998E-2</v>
          </cell>
          <cell r="M4">
            <v>0</v>
          </cell>
          <cell r="N4">
            <v>0</v>
          </cell>
          <cell r="O4">
            <v>0</v>
          </cell>
          <cell r="P4">
            <v>0</v>
          </cell>
          <cell r="Q4">
            <v>1</v>
          </cell>
          <cell r="R4">
            <v>0</v>
          </cell>
          <cell r="S4">
            <v>0</v>
          </cell>
          <cell r="T4">
            <v>0</v>
          </cell>
          <cell r="U4">
            <v>0</v>
          </cell>
          <cell r="V4">
            <v>22.721</v>
          </cell>
          <cell r="W4">
            <v>0</v>
          </cell>
          <cell r="X4">
            <v>0</v>
          </cell>
          <cell r="Y4" t="str">
            <v/>
          </cell>
        </row>
        <row r="5">
          <cell r="A5" t="str">
            <v>2949Total</v>
          </cell>
          <cell r="B5" t="str">
            <v>MKT_1718_01</v>
          </cell>
          <cell r="C5">
            <v>2949</v>
          </cell>
          <cell r="D5" t="str">
            <v>UNC Mod 458 Seasonal LDZ Capacity Rights</v>
          </cell>
          <cell r="E5" t="str">
            <v>Delivery Stage</v>
          </cell>
          <cell r="F5" t="str">
            <v>[XOS] Issue CCN</v>
          </cell>
          <cell r="G5">
            <v>42947</v>
          </cell>
          <cell r="H5" t="str">
            <v>Total</v>
          </cell>
          <cell r="I5">
            <v>58.987000000000002</v>
          </cell>
          <cell r="J5">
            <v>33.951000000000001</v>
          </cell>
          <cell r="K5">
            <v>31.716000000000001</v>
          </cell>
          <cell r="L5">
            <v>2.2349999999999999</v>
          </cell>
          <cell r="M5">
            <v>0</v>
          </cell>
          <cell r="N5">
            <v>0</v>
          </cell>
          <cell r="O5">
            <v>0</v>
          </cell>
          <cell r="P5">
            <v>0</v>
          </cell>
          <cell r="Q5">
            <v>1</v>
          </cell>
          <cell r="R5">
            <v>0</v>
          </cell>
          <cell r="S5">
            <v>0</v>
          </cell>
          <cell r="T5">
            <v>0</v>
          </cell>
          <cell r="U5">
            <v>0</v>
          </cell>
          <cell r="V5">
            <v>33.951000000000001</v>
          </cell>
          <cell r="W5">
            <v>0</v>
          </cell>
          <cell r="X5">
            <v>0</v>
          </cell>
          <cell r="Y5" t="str">
            <v/>
          </cell>
        </row>
        <row r="6">
          <cell r="A6" t="str">
            <v>3995External</v>
          </cell>
          <cell r="B6" t="str">
            <v>MKT_1718_01</v>
          </cell>
          <cell r="C6">
            <v>3995</v>
          </cell>
          <cell r="D6" t="str">
            <v>TRAS Tip-off Hotline Data Provision</v>
          </cell>
          <cell r="E6" t="str">
            <v xml:space="preserve">Closedown Stage </v>
          </cell>
          <cell r="F6" t="str">
            <v>[CMC] Approve CCN</v>
          </cell>
          <cell r="G6" t="str">
            <v>N/A</v>
          </cell>
          <cell r="H6" t="str">
            <v>External</v>
          </cell>
          <cell r="I6">
            <v>9.6999999999999993</v>
          </cell>
          <cell r="J6">
            <v>9.6549999999999994</v>
          </cell>
          <cell r="K6">
            <v>8.9550000000000001</v>
          </cell>
          <cell r="L6">
            <v>0.7</v>
          </cell>
          <cell r="M6">
            <v>0</v>
          </cell>
          <cell r="N6">
            <v>0</v>
          </cell>
          <cell r="O6">
            <v>0</v>
          </cell>
          <cell r="P6">
            <v>0</v>
          </cell>
          <cell r="Q6">
            <v>1</v>
          </cell>
          <cell r="R6">
            <v>0</v>
          </cell>
          <cell r="S6">
            <v>0</v>
          </cell>
          <cell r="T6">
            <v>0</v>
          </cell>
          <cell r="U6">
            <v>0</v>
          </cell>
          <cell r="V6">
            <v>9.6549999999999994</v>
          </cell>
          <cell r="W6">
            <v>0</v>
          </cell>
          <cell r="X6">
            <v>0</v>
          </cell>
          <cell r="Y6" t="str">
            <v>Sent</v>
          </cell>
          <cell r="Z6" t="str">
            <v xml:space="preserve">Awaiting CCN approval from networks. </v>
          </cell>
        </row>
        <row r="7">
          <cell r="A7" t="str">
            <v>3995Internal</v>
          </cell>
          <cell r="B7" t="str">
            <v>MKT_1718_01</v>
          </cell>
          <cell r="C7">
            <v>3995</v>
          </cell>
          <cell r="D7" t="str">
            <v>TRAS Tip-off Hotline Data Provision</v>
          </cell>
          <cell r="E7" t="str">
            <v xml:space="preserve">Closedown Stage </v>
          </cell>
          <cell r="F7" t="str">
            <v>[CMC] Approve CCN</v>
          </cell>
          <cell r="G7" t="str">
            <v>N/A</v>
          </cell>
          <cell r="H7" t="str">
            <v>Internal</v>
          </cell>
          <cell r="I7">
            <v>3.12</v>
          </cell>
          <cell r="J7">
            <v>2.2999999999999998</v>
          </cell>
          <cell r="K7">
            <v>2.2999999999999998</v>
          </cell>
          <cell r="L7">
            <v>0</v>
          </cell>
          <cell r="M7">
            <v>0</v>
          </cell>
          <cell r="N7">
            <v>0</v>
          </cell>
          <cell r="O7">
            <v>0</v>
          </cell>
          <cell r="P7">
            <v>0</v>
          </cell>
          <cell r="Q7">
            <v>1</v>
          </cell>
          <cell r="R7">
            <v>0</v>
          </cell>
          <cell r="S7">
            <v>0</v>
          </cell>
          <cell r="T7">
            <v>0</v>
          </cell>
          <cell r="U7">
            <v>0</v>
          </cell>
          <cell r="V7">
            <v>2.2999999999999998</v>
          </cell>
          <cell r="W7">
            <v>0</v>
          </cell>
          <cell r="X7">
            <v>0</v>
          </cell>
          <cell r="Y7" t="str">
            <v>Sent</v>
          </cell>
        </row>
        <row r="8">
          <cell r="A8" t="str">
            <v>3995Total</v>
          </cell>
          <cell r="B8" t="str">
            <v>MKT_1718_01</v>
          </cell>
          <cell r="C8">
            <v>3995</v>
          </cell>
          <cell r="D8" t="str">
            <v>TRAS Tip-off Hotline Data Provision</v>
          </cell>
          <cell r="E8" t="str">
            <v xml:space="preserve">Closedown Stage </v>
          </cell>
          <cell r="F8" t="str">
            <v>[CMC] Approve CCN</v>
          </cell>
          <cell r="G8" t="str">
            <v>N/A</v>
          </cell>
          <cell r="H8" t="str">
            <v>Total</v>
          </cell>
          <cell r="I8">
            <v>12.82</v>
          </cell>
          <cell r="J8">
            <v>11.955</v>
          </cell>
          <cell r="K8">
            <v>11.255000000000001</v>
          </cell>
          <cell r="L8">
            <v>0.7</v>
          </cell>
          <cell r="M8">
            <v>0</v>
          </cell>
          <cell r="N8">
            <v>0</v>
          </cell>
          <cell r="O8">
            <v>0</v>
          </cell>
          <cell r="P8">
            <v>0</v>
          </cell>
          <cell r="Q8">
            <v>1</v>
          </cell>
          <cell r="R8">
            <v>0</v>
          </cell>
          <cell r="S8">
            <v>0</v>
          </cell>
          <cell r="T8">
            <v>0</v>
          </cell>
          <cell r="U8">
            <v>0</v>
          </cell>
          <cell r="V8">
            <v>11.955</v>
          </cell>
          <cell r="W8">
            <v>0</v>
          </cell>
          <cell r="X8">
            <v>0</v>
          </cell>
          <cell r="Y8" t="str">
            <v>Sent</v>
          </cell>
        </row>
        <row r="9">
          <cell r="A9" t="str">
            <v>3991External</v>
          </cell>
          <cell r="B9" t="str">
            <v>MKT_1718_01</v>
          </cell>
          <cell r="C9">
            <v>3991</v>
          </cell>
          <cell r="D9" t="str">
            <v>Pafa Administrator Role [Usr Pys]</v>
          </cell>
          <cell r="E9" t="str">
            <v>Delivery Stage</v>
          </cell>
          <cell r="F9" t="str">
            <v>[XOS] Issue CCN</v>
          </cell>
          <cell r="G9">
            <v>42958</v>
          </cell>
          <cell r="H9" t="str">
            <v>External</v>
          </cell>
          <cell r="I9">
            <v>15.016</v>
          </cell>
          <cell r="J9">
            <v>2.016</v>
          </cell>
          <cell r="K9">
            <v>2.016</v>
          </cell>
          <cell r="L9">
            <v>0</v>
          </cell>
          <cell r="M9">
            <v>0</v>
          </cell>
          <cell r="N9">
            <v>0</v>
          </cell>
          <cell r="O9">
            <v>0</v>
          </cell>
          <cell r="P9">
            <v>0</v>
          </cell>
          <cell r="Q9">
            <v>1</v>
          </cell>
          <cell r="R9">
            <v>0</v>
          </cell>
          <cell r="S9">
            <v>0</v>
          </cell>
          <cell r="T9">
            <v>0</v>
          </cell>
          <cell r="U9">
            <v>0</v>
          </cell>
          <cell r="V9">
            <v>2.016</v>
          </cell>
          <cell r="W9">
            <v>0</v>
          </cell>
          <cell r="X9">
            <v>0</v>
          </cell>
          <cell r="Y9" t="str">
            <v/>
          </cell>
          <cell r="Z9" t="str">
            <v xml:space="preserve">CCN to be issued, project is in closure. </v>
          </cell>
        </row>
        <row r="10">
          <cell r="A10" t="str">
            <v>3991Internal</v>
          </cell>
          <cell r="B10" t="str">
            <v>MKT_1718_01</v>
          </cell>
          <cell r="C10">
            <v>3991</v>
          </cell>
          <cell r="D10" t="str">
            <v>Pafa Administrator Role [Usr Pys]</v>
          </cell>
          <cell r="E10" t="str">
            <v>Delivery Stage</v>
          </cell>
          <cell r="F10" t="str">
            <v>[XOS] Issue CCN</v>
          </cell>
          <cell r="G10">
            <v>42958</v>
          </cell>
          <cell r="H10" t="str">
            <v>Internal</v>
          </cell>
          <cell r="I10">
            <v>57.5</v>
          </cell>
          <cell r="J10">
            <v>43.1</v>
          </cell>
          <cell r="K10">
            <v>22.7</v>
          </cell>
          <cell r="L10">
            <v>17.3</v>
          </cell>
          <cell r="M10">
            <v>3.1</v>
          </cell>
          <cell r="N10">
            <v>0</v>
          </cell>
          <cell r="O10">
            <v>0</v>
          </cell>
          <cell r="P10">
            <v>0</v>
          </cell>
          <cell r="Q10">
            <v>1</v>
          </cell>
          <cell r="R10">
            <v>0</v>
          </cell>
          <cell r="S10">
            <v>0</v>
          </cell>
          <cell r="T10">
            <v>0</v>
          </cell>
          <cell r="U10">
            <v>0</v>
          </cell>
          <cell r="V10">
            <v>43.1</v>
          </cell>
          <cell r="W10">
            <v>0</v>
          </cell>
          <cell r="X10">
            <v>0</v>
          </cell>
          <cell r="Y10" t="str">
            <v/>
          </cell>
        </row>
        <row r="11">
          <cell r="A11" t="str">
            <v>3991Total</v>
          </cell>
          <cell r="B11" t="str">
            <v>MKT_1718_01</v>
          </cell>
          <cell r="C11">
            <v>3991</v>
          </cell>
          <cell r="D11" t="str">
            <v>Pafa Administrator Role [Usr Pys]</v>
          </cell>
          <cell r="E11" t="str">
            <v>Delivery Stage</v>
          </cell>
          <cell r="F11" t="str">
            <v>[XOS] Issue CCN</v>
          </cell>
          <cell r="G11">
            <v>42958</v>
          </cell>
          <cell r="H11" t="str">
            <v>Total</v>
          </cell>
          <cell r="I11">
            <v>72.516000000000005</v>
          </cell>
          <cell r="J11">
            <v>45.116</v>
          </cell>
          <cell r="K11">
            <v>24.716000000000001</v>
          </cell>
          <cell r="L11">
            <v>17.3</v>
          </cell>
          <cell r="M11">
            <v>3.1</v>
          </cell>
          <cell r="N11">
            <v>0</v>
          </cell>
          <cell r="O11">
            <v>0</v>
          </cell>
          <cell r="P11">
            <v>0</v>
          </cell>
          <cell r="Q11">
            <v>1</v>
          </cell>
          <cell r="R11">
            <v>0</v>
          </cell>
          <cell r="S11">
            <v>0</v>
          </cell>
          <cell r="T11">
            <v>0</v>
          </cell>
          <cell r="U11">
            <v>0</v>
          </cell>
          <cell r="V11">
            <v>45.116</v>
          </cell>
          <cell r="W11">
            <v>0</v>
          </cell>
          <cell r="X11">
            <v>0</v>
          </cell>
          <cell r="Y11" t="str">
            <v/>
          </cell>
        </row>
        <row r="12">
          <cell r="A12" t="str">
            <v>4110External</v>
          </cell>
          <cell r="B12" t="str">
            <v>MKT_1718_01</v>
          </cell>
          <cell r="C12">
            <v>4110</v>
          </cell>
          <cell r="D12" t="str">
            <v>Creation of a Service to Release Domestic Consumer Data to PCW’s &amp; TPI’s</v>
          </cell>
          <cell r="E12" t="str">
            <v>Delivery Stage</v>
          </cell>
          <cell r="F12" t="str">
            <v>[XOS] Issue CCN</v>
          </cell>
          <cell r="G12">
            <v>42978</v>
          </cell>
          <cell r="H12" t="str">
            <v>External</v>
          </cell>
          <cell r="I12">
            <v>89</v>
          </cell>
          <cell r="J12">
            <v>60.287999999999997</v>
          </cell>
          <cell r="K12">
            <v>60.287999999999997</v>
          </cell>
          <cell r="L12">
            <v>0</v>
          </cell>
          <cell r="M12">
            <v>0</v>
          </cell>
          <cell r="N12">
            <v>0</v>
          </cell>
          <cell r="O12">
            <v>0</v>
          </cell>
          <cell r="P12">
            <v>0</v>
          </cell>
          <cell r="Q12">
            <v>1</v>
          </cell>
          <cell r="R12">
            <v>0</v>
          </cell>
          <cell r="S12">
            <v>0</v>
          </cell>
          <cell r="T12">
            <v>0</v>
          </cell>
          <cell r="U12">
            <v>0</v>
          </cell>
          <cell r="V12">
            <v>60.287999999999997</v>
          </cell>
          <cell r="W12">
            <v>0</v>
          </cell>
          <cell r="X12">
            <v>0</v>
          </cell>
          <cell r="Y12" t="str">
            <v/>
          </cell>
          <cell r="Z12" t="str">
            <v xml:space="preserve">CCN to be issued, project is in closure. </v>
          </cell>
        </row>
        <row r="13">
          <cell r="A13" t="str">
            <v>4110Internal</v>
          </cell>
          <cell r="B13" t="str">
            <v>MKT_1718_01</v>
          </cell>
          <cell r="C13">
            <v>4110</v>
          </cell>
          <cell r="D13" t="str">
            <v>Creation of a Service to Release Domestic Consumer Data to PCW’s &amp; TPI’s</v>
          </cell>
          <cell r="E13" t="str">
            <v>Delivery Stage</v>
          </cell>
          <cell r="F13" t="str">
            <v>[XOS] Issue CCN</v>
          </cell>
          <cell r="G13">
            <v>42978</v>
          </cell>
          <cell r="H13" t="str">
            <v>Internal</v>
          </cell>
          <cell r="I13">
            <v>31.05</v>
          </cell>
          <cell r="J13">
            <v>36.444000000000003</v>
          </cell>
          <cell r="K13">
            <v>24.18</v>
          </cell>
          <cell r="L13">
            <v>12.263999999999999</v>
          </cell>
          <cell r="M13">
            <v>0</v>
          </cell>
          <cell r="N13">
            <v>0</v>
          </cell>
          <cell r="O13">
            <v>0</v>
          </cell>
          <cell r="P13">
            <v>0</v>
          </cell>
          <cell r="Q13">
            <v>1</v>
          </cell>
          <cell r="R13">
            <v>0</v>
          </cell>
          <cell r="S13">
            <v>0</v>
          </cell>
          <cell r="T13">
            <v>0</v>
          </cell>
          <cell r="U13">
            <v>0</v>
          </cell>
          <cell r="V13">
            <v>36.444000000000003</v>
          </cell>
          <cell r="W13">
            <v>0</v>
          </cell>
          <cell r="X13">
            <v>0</v>
          </cell>
          <cell r="Y13" t="str">
            <v/>
          </cell>
        </row>
        <row r="14">
          <cell r="A14" t="str">
            <v>4110Total</v>
          </cell>
          <cell r="B14" t="str">
            <v>MKT_1718_01</v>
          </cell>
          <cell r="C14">
            <v>4110</v>
          </cell>
          <cell r="D14" t="str">
            <v>Creation of a Service to Release Domestic Consumer Data to PCW’s &amp; TPI’s</v>
          </cell>
          <cell r="E14" t="str">
            <v>Delivery Stage</v>
          </cell>
          <cell r="F14" t="str">
            <v>[XOS] Issue CCN</v>
          </cell>
          <cell r="G14">
            <v>42978</v>
          </cell>
          <cell r="H14" t="str">
            <v>Total</v>
          </cell>
          <cell r="I14">
            <v>120.05</v>
          </cell>
          <cell r="J14">
            <v>96.731999999999999</v>
          </cell>
          <cell r="K14">
            <v>84.468000000000004</v>
          </cell>
          <cell r="L14">
            <v>12.263999999999999</v>
          </cell>
          <cell r="M14">
            <v>0</v>
          </cell>
          <cell r="N14">
            <v>0</v>
          </cell>
          <cell r="O14">
            <v>0</v>
          </cell>
          <cell r="P14">
            <v>0</v>
          </cell>
          <cell r="Q14">
            <v>1</v>
          </cell>
          <cell r="R14">
            <v>0</v>
          </cell>
          <cell r="S14">
            <v>0</v>
          </cell>
          <cell r="T14">
            <v>0</v>
          </cell>
          <cell r="U14">
            <v>0</v>
          </cell>
          <cell r="V14">
            <v>96.731999999999999</v>
          </cell>
          <cell r="W14">
            <v>0</v>
          </cell>
          <cell r="X14">
            <v>0</v>
          </cell>
          <cell r="Y14" t="str">
            <v/>
          </cell>
        </row>
        <row r="15">
          <cell r="A15" t="str">
            <v>4161External</v>
          </cell>
          <cell r="B15" t="str">
            <v>MKT_1718_01</v>
          </cell>
          <cell r="C15">
            <v>4161</v>
          </cell>
          <cell r="D15" t="str">
            <v>Provision of Access to Domestic Consumer Data for PCW’s and TPI’s via Data Enquiry (DES) [Usr Pys]</v>
          </cell>
          <cell r="E15" t="str">
            <v xml:space="preserve">Closedown Stage </v>
          </cell>
          <cell r="F15" t="str">
            <v>[CMC] Approve CCN</v>
          </cell>
          <cell r="G15" t="str">
            <v>N/A</v>
          </cell>
          <cell r="H15" t="str">
            <v>External</v>
          </cell>
          <cell r="I15">
            <v>0</v>
          </cell>
          <cell r="J15">
            <v>0</v>
          </cell>
          <cell r="K15">
            <v>0</v>
          </cell>
          <cell r="L15">
            <v>0</v>
          </cell>
          <cell r="M15">
            <v>0</v>
          </cell>
          <cell r="N15">
            <v>0</v>
          </cell>
          <cell r="O15">
            <v>0</v>
          </cell>
          <cell r="P15">
            <v>0</v>
          </cell>
          <cell r="Q15">
            <v>1</v>
          </cell>
          <cell r="R15">
            <v>0</v>
          </cell>
          <cell r="S15">
            <v>0</v>
          </cell>
          <cell r="T15">
            <v>0</v>
          </cell>
          <cell r="U15">
            <v>0</v>
          </cell>
          <cell r="V15">
            <v>0</v>
          </cell>
          <cell r="W15">
            <v>0</v>
          </cell>
          <cell r="X15">
            <v>0</v>
          </cell>
          <cell r="Y15" t="str">
            <v>Sent</v>
          </cell>
        </row>
        <row r="16">
          <cell r="A16" t="str">
            <v>4161Internal</v>
          </cell>
          <cell r="B16" t="str">
            <v>MKT_1718_01</v>
          </cell>
          <cell r="C16">
            <v>4161</v>
          </cell>
          <cell r="D16" t="str">
            <v>Provision of Access to Domestic Consumer Data for PCW’s and TPI’s via Data Enquiry (DES) [Usr Pys]</v>
          </cell>
          <cell r="E16" t="str">
            <v xml:space="preserve">Closedown Stage </v>
          </cell>
          <cell r="F16" t="str">
            <v>[CMC] Approve CCN</v>
          </cell>
          <cell r="G16" t="str">
            <v>N/A</v>
          </cell>
          <cell r="H16" t="str">
            <v>Internal</v>
          </cell>
          <cell r="I16">
            <v>9.923</v>
          </cell>
          <cell r="J16">
            <v>3.3809999999999998</v>
          </cell>
          <cell r="K16">
            <v>5</v>
          </cell>
          <cell r="L16">
            <v>-1.619</v>
          </cell>
          <cell r="M16">
            <v>0</v>
          </cell>
          <cell r="N16">
            <v>0</v>
          </cell>
          <cell r="O16">
            <v>0</v>
          </cell>
          <cell r="P16">
            <v>0</v>
          </cell>
          <cell r="Q16">
            <v>1</v>
          </cell>
          <cell r="R16">
            <v>0</v>
          </cell>
          <cell r="S16">
            <v>0</v>
          </cell>
          <cell r="T16">
            <v>0</v>
          </cell>
          <cell r="U16">
            <v>0</v>
          </cell>
          <cell r="V16">
            <v>3.3809999999999998</v>
          </cell>
          <cell r="W16">
            <v>0</v>
          </cell>
          <cell r="X16">
            <v>0</v>
          </cell>
          <cell r="Y16" t="str">
            <v>Sent</v>
          </cell>
        </row>
        <row r="17">
          <cell r="A17" t="str">
            <v>4161Total</v>
          </cell>
          <cell r="B17" t="str">
            <v>MKT_1718_01</v>
          </cell>
          <cell r="C17">
            <v>4161</v>
          </cell>
          <cell r="D17" t="str">
            <v>Provision of Access to Domestic Consumer Data for PCW’s and TPI’s via Data Enquiry (DES) [Usr Pys]</v>
          </cell>
          <cell r="E17" t="str">
            <v xml:space="preserve">Closedown Stage </v>
          </cell>
          <cell r="F17" t="str">
            <v>[CMC] Approve CCN</v>
          </cell>
          <cell r="G17" t="str">
            <v>N/A</v>
          </cell>
          <cell r="H17" t="str">
            <v>Total</v>
          </cell>
          <cell r="I17">
            <v>9.923</v>
          </cell>
          <cell r="J17">
            <v>3.3809999999999998</v>
          </cell>
          <cell r="K17">
            <v>5</v>
          </cell>
          <cell r="L17">
            <v>-1.619</v>
          </cell>
          <cell r="M17">
            <v>0</v>
          </cell>
          <cell r="N17">
            <v>0</v>
          </cell>
          <cell r="O17">
            <v>0</v>
          </cell>
          <cell r="P17">
            <v>0</v>
          </cell>
          <cell r="Q17">
            <v>1</v>
          </cell>
          <cell r="R17">
            <v>0</v>
          </cell>
          <cell r="S17">
            <v>0</v>
          </cell>
          <cell r="T17">
            <v>0</v>
          </cell>
          <cell r="U17">
            <v>0</v>
          </cell>
          <cell r="V17">
            <v>3.3809999999999998</v>
          </cell>
          <cell r="W17">
            <v>0</v>
          </cell>
          <cell r="X17">
            <v>0</v>
          </cell>
          <cell r="Y17" t="str">
            <v>Sent</v>
          </cell>
        </row>
        <row r="18">
          <cell r="A18" t="str">
            <v>4160External</v>
          </cell>
          <cell r="B18" t="str">
            <v>MKT_1718_01</v>
          </cell>
          <cell r="C18">
            <v>4160</v>
          </cell>
          <cell r="D18" t="str">
            <v>Provision of data for TRAS relating to permission provided in UNC0574</v>
          </cell>
          <cell r="E18" t="str">
            <v>On Hold (Delivery Stage)</v>
          </cell>
          <cell r="F18" t="str">
            <v>On Hold</v>
          </cell>
          <cell r="G18" t="str">
            <v>N/A</v>
          </cell>
          <cell r="H18" t="str">
            <v>External</v>
          </cell>
          <cell r="I18">
            <v>0</v>
          </cell>
          <cell r="J18">
            <v>0</v>
          </cell>
          <cell r="K18">
            <v>0</v>
          </cell>
          <cell r="L18">
            <v>0</v>
          </cell>
          <cell r="M18">
            <v>0</v>
          </cell>
          <cell r="N18">
            <v>0</v>
          </cell>
          <cell r="O18">
            <v>0</v>
          </cell>
          <cell r="P18">
            <v>0</v>
          </cell>
          <cell r="Q18">
            <v>1</v>
          </cell>
          <cell r="R18">
            <v>0</v>
          </cell>
          <cell r="S18">
            <v>0</v>
          </cell>
          <cell r="T18">
            <v>0</v>
          </cell>
          <cell r="U18">
            <v>0</v>
          </cell>
          <cell r="V18">
            <v>0</v>
          </cell>
          <cell r="W18">
            <v>0</v>
          </cell>
          <cell r="X18">
            <v>0</v>
          </cell>
          <cell r="Y18" t="str">
            <v/>
          </cell>
          <cell r="Z18" t="str">
            <v/>
          </cell>
        </row>
        <row r="19">
          <cell r="A19" t="str">
            <v>4160Internal</v>
          </cell>
          <cell r="B19" t="str">
            <v>MKT_1718_01</v>
          </cell>
          <cell r="C19">
            <v>4160</v>
          </cell>
          <cell r="D19" t="str">
            <v>Provision of data for TRAS relating to permission provided in UNC0574</v>
          </cell>
          <cell r="E19" t="str">
            <v>On Hold (Delivery Stage)</v>
          </cell>
          <cell r="F19" t="str">
            <v>On Hold</v>
          </cell>
          <cell r="G19" t="str">
            <v>N/A</v>
          </cell>
          <cell r="H19" t="str">
            <v>Internal</v>
          </cell>
          <cell r="I19">
            <v>0</v>
          </cell>
          <cell r="J19">
            <v>0</v>
          </cell>
          <cell r="K19">
            <v>0</v>
          </cell>
          <cell r="L19">
            <v>0</v>
          </cell>
          <cell r="M19">
            <v>0</v>
          </cell>
          <cell r="N19">
            <v>0</v>
          </cell>
          <cell r="O19">
            <v>0</v>
          </cell>
          <cell r="P19">
            <v>0</v>
          </cell>
          <cell r="Q19">
            <v>1</v>
          </cell>
          <cell r="R19">
            <v>0</v>
          </cell>
          <cell r="S19">
            <v>0</v>
          </cell>
          <cell r="T19">
            <v>0</v>
          </cell>
          <cell r="U19">
            <v>0</v>
          </cell>
          <cell r="V19">
            <v>0</v>
          </cell>
          <cell r="W19">
            <v>0</v>
          </cell>
          <cell r="X19">
            <v>0</v>
          </cell>
          <cell r="Y19" t="str">
            <v/>
          </cell>
        </row>
        <row r="20">
          <cell r="A20" t="str">
            <v>4160Total</v>
          </cell>
          <cell r="B20" t="str">
            <v>MKT_1718_01</v>
          </cell>
          <cell r="C20">
            <v>4160</v>
          </cell>
          <cell r="D20" t="str">
            <v>Provision of data for TRAS relating to permission provided in UNC0574</v>
          </cell>
          <cell r="E20" t="str">
            <v>On Hold (Delivery Stage)</v>
          </cell>
          <cell r="F20" t="str">
            <v>On Hold</v>
          </cell>
          <cell r="G20" t="str">
            <v>N/A</v>
          </cell>
          <cell r="H20" t="str">
            <v>Total</v>
          </cell>
          <cell r="I20">
            <v>0</v>
          </cell>
          <cell r="J20">
            <v>0</v>
          </cell>
          <cell r="K20">
            <v>0</v>
          </cell>
          <cell r="L20">
            <v>0</v>
          </cell>
          <cell r="M20">
            <v>0</v>
          </cell>
          <cell r="N20">
            <v>0</v>
          </cell>
          <cell r="O20">
            <v>0</v>
          </cell>
          <cell r="P20">
            <v>0</v>
          </cell>
          <cell r="Q20">
            <v>1</v>
          </cell>
          <cell r="R20">
            <v>0</v>
          </cell>
          <cell r="S20">
            <v>0</v>
          </cell>
          <cell r="T20">
            <v>0</v>
          </cell>
          <cell r="U20">
            <v>0</v>
          </cell>
          <cell r="V20">
            <v>0</v>
          </cell>
          <cell r="W20">
            <v>0</v>
          </cell>
          <cell r="X20">
            <v>0</v>
          </cell>
          <cell r="Y20" t="str">
            <v/>
          </cell>
        </row>
        <row r="21">
          <cell r="A21" t="str">
            <v>4242External</v>
          </cell>
          <cell r="B21" t="str">
            <v>MKT_1718_01</v>
          </cell>
          <cell r="C21">
            <v>4242</v>
          </cell>
          <cell r="D21" t="str">
            <v>Monthly provision of national S&amp;U statistics</v>
          </cell>
          <cell r="E21" t="str">
            <v>Closed</v>
          </cell>
          <cell r="F21" t="str">
            <v>N/A - Closed</v>
          </cell>
          <cell r="G21" t="str">
            <v>TBC</v>
          </cell>
          <cell r="H21" t="str">
            <v>External</v>
          </cell>
          <cell r="I21">
            <v>0</v>
          </cell>
          <cell r="J21">
            <v>0</v>
          </cell>
          <cell r="K21">
            <v>0</v>
          </cell>
          <cell r="L21">
            <v>0</v>
          </cell>
          <cell r="M21">
            <v>0</v>
          </cell>
          <cell r="N21">
            <v>0</v>
          </cell>
          <cell r="O21">
            <v>0</v>
          </cell>
          <cell r="P21">
            <v>0</v>
          </cell>
          <cell r="Q21">
            <v>1</v>
          </cell>
          <cell r="R21">
            <v>0</v>
          </cell>
          <cell r="S21">
            <v>0</v>
          </cell>
          <cell r="T21">
            <v>0</v>
          </cell>
          <cell r="U21">
            <v>0</v>
          </cell>
          <cell r="V21">
            <v>0</v>
          </cell>
          <cell r="W21">
            <v>0</v>
          </cell>
          <cell r="X21">
            <v>0</v>
          </cell>
          <cell r="Y21" t="str">
            <v/>
          </cell>
          <cell r="Z21" t="str">
            <v>Zero costs being done as BAU</v>
          </cell>
        </row>
        <row r="22">
          <cell r="A22" t="str">
            <v>4242Internal</v>
          </cell>
          <cell r="B22" t="str">
            <v>MKT_1718_01</v>
          </cell>
          <cell r="C22">
            <v>4242</v>
          </cell>
          <cell r="D22" t="str">
            <v>Monthly provision of national S&amp;U statistics</v>
          </cell>
          <cell r="E22" t="str">
            <v>Closed</v>
          </cell>
          <cell r="F22" t="str">
            <v>N/A - Closed</v>
          </cell>
          <cell r="G22" t="str">
            <v>TBC</v>
          </cell>
          <cell r="H22" t="str">
            <v>Internal</v>
          </cell>
          <cell r="I22">
            <v>0</v>
          </cell>
          <cell r="J22">
            <v>0</v>
          </cell>
          <cell r="K22">
            <v>0</v>
          </cell>
          <cell r="L22">
            <v>0</v>
          </cell>
          <cell r="M22">
            <v>0</v>
          </cell>
          <cell r="N22">
            <v>0</v>
          </cell>
          <cell r="O22">
            <v>0</v>
          </cell>
          <cell r="P22">
            <v>0</v>
          </cell>
          <cell r="Q22">
            <v>1</v>
          </cell>
          <cell r="R22">
            <v>0</v>
          </cell>
          <cell r="S22">
            <v>0</v>
          </cell>
          <cell r="T22">
            <v>0</v>
          </cell>
          <cell r="U22">
            <v>0</v>
          </cell>
          <cell r="V22">
            <v>0</v>
          </cell>
          <cell r="W22">
            <v>0</v>
          </cell>
          <cell r="X22">
            <v>0</v>
          </cell>
          <cell r="Y22" t="str">
            <v/>
          </cell>
        </row>
        <row r="23">
          <cell r="A23" t="str">
            <v>4242Total</v>
          </cell>
          <cell r="B23" t="str">
            <v>MKT_1718_01</v>
          </cell>
          <cell r="C23">
            <v>4242</v>
          </cell>
          <cell r="D23" t="str">
            <v>Monthly provision of national S&amp;U statistics</v>
          </cell>
          <cell r="E23" t="str">
            <v>Closed</v>
          </cell>
          <cell r="F23" t="str">
            <v>N/A - Closed</v>
          </cell>
          <cell r="G23" t="str">
            <v>TBC</v>
          </cell>
          <cell r="H23" t="str">
            <v>Total</v>
          </cell>
          <cell r="I23">
            <v>0</v>
          </cell>
          <cell r="J23">
            <v>0</v>
          </cell>
          <cell r="K23">
            <v>0</v>
          </cell>
          <cell r="L23">
            <v>0</v>
          </cell>
          <cell r="M23">
            <v>0</v>
          </cell>
          <cell r="N23">
            <v>0</v>
          </cell>
          <cell r="O23">
            <v>0</v>
          </cell>
          <cell r="P23">
            <v>0</v>
          </cell>
          <cell r="Q23">
            <v>1</v>
          </cell>
          <cell r="R23">
            <v>0</v>
          </cell>
          <cell r="S23">
            <v>0</v>
          </cell>
          <cell r="T23">
            <v>0</v>
          </cell>
          <cell r="U23">
            <v>0</v>
          </cell>
          <cell r="V23">
            <v>0</v>
          </cell>
          <cell r="W23">
            <v>0</v>
          </cell>
          <cell r="X23">
            <v>0</v>
          </cell>
          <cell r="Y23" t="str">
            <v/>
          </cell>
        </row>
        <row r="24">
          <cell r="A24" t="str">
            <v>4248External</v>
          </cell>
          <cell r="B24" t="str">
            <v>MKT_1718_01</v>
          </cell>
          <cell r="C24">
            <v>4248</v>
          </cell>
          <cell r="D24" t="str">
            <v>Quarterly smart metering reporting for HS&amp;E and GDNs</v>
          </cell>
          <cell r="E24" t="str">
            <v>Closed</v>
          </cell>
          <cell r="F24" t="str">
            <v>N/A - Closed</v>
          </cell>
          <cell r="G24" t="str">
            <v>N/A</v>
          </cell>
          <cell r="H24" t="str">
            <v>External</v>
          </cell>
          <cell r="I24">
            <v>0</v>
          </cell>
          <cell r="J24">
            <v>0</v>
          </cell>
          <cell r="K24">
            <v>0</v>
          </cell>
          <cell r="L24">
            <v>0</v>
          </cell>
          <cell r="M24">
            <v>0</v>
          </cell>
          <cell r="N24">
            <v>0</v>
          </cell>
          <cell r="O24">
            <v>0</v>
          </cell>
          <cell r="P24">
            <v>0</v>
          </cell>
          <cell r="Q24">
            <v>1</v>
          </cell>
          <cell r="R24">
            <v>0</v>
          </cell>
          <cell r="S24">
            <v>0</v>
          </cell>
          <cell r="T24">
            <v>0</v>
          </cell>
          <cell r="U24">
            <v>0</v>
          </cell>
          <cell r="V24">
            <v>0</v>
          </cell>
          <cell r="W24">
            <v>0</v>
          </cell>
          <cell r="X24">
            <v>0</v>
          </cell>
          <cell r="Y24" t="str">
            <v/>
          </cell>
          <cell r="Z24" t="str">
            <v>Zero costs being done as BAU</v>
          </cell>
        </row>
        <row r="25">
          <cell r="A25" t="str">
            <v>4248Internal</v>
          </cell>
          <cell r="B25" t="str">
            <v>MKT_1718_01</v>
          </cell>
          <cell r="C25">
            <v>4248</v>
          </cell>
          <cell r="D25" t="str">
            <v>Quarterly smart metering reporting for HS&amp;E and GDNs</v>
          </cell>
          <cell r="E25" t="str">
            <v>Closed</v>
          </cell>
          <cell r="F25" t="str">
            <v>N/A - Closed</v>
          </cell>
          <cell r="G25" t="str">
            <v>N/A</v>
          </cell>
          <cell r="H25" t="str">
            <v>Internal</v>
          </cell>
          <cell r="I25">
            <v>0</v>
          </cell>
          <cell r="J25">
            <v>0</v>
          </cell>
          <cell r="K25">
            <v>0</v>
          </cell>
          <cell r="L25">
            <v>0</v>
          </cell>
          <cell r="M25">
            <v>0</v>
          </cell>
          <cell r="N25">
            <v>0</v>
          </cell>
          <cell r="O25">
            <v>0</v>
          </cell>
          <cell r="P25">
            <v>0</v>
          </cell>
          <cell r="Q25">
            <v>1</v>
          </cell>
          <cell r="R25">
            <v>0</v>
          </cell>
          <cell r="S25">
            <v>0</v>
          </cell>
          <cell r="T25">
            <v>0</v>
          </cell>
          <cell r="U25">
            <v>0</v>
          </cell>
          <cell r="V25">
            <v>0</v>
          </cell>
          <cell r="W25">
            <v>0</v>
          </cell>
          <cell r="X25">
            <v>0</v>
          </cell>
          <cell r="Y25" t="str">
            <v/>
          </cell>
        </row>
        <row r="26">
          <cell r="A26" t="str">
            <v>4248Total</v>
          </cell>
          <cell r="B26" t="str">
            <v>MKT_1718_01</v>
          </cell>
          <cell r="C26">
            <v>4248</v>
          </cell>
          <cell r="D26" t="str">
            <v>Quarterly smart metering reporting for HS&amp;E and GDNs</v>
          </cell>
          <cell r="E26" t="str">
            <v>Closed</v>
          </cell>
          <cell r="F26" t="str">
            <v>N/A - Closed</v>
          </cell>
          <cell r="G26" t="str">
            <v>N/A</v>
          </cell>
          <cell r="H26" t="str">
            <v>Total</v>
          </cell>
          <cell r="I26">
            <v>0</v>
          </cell>
          <cell r="J26">
            <v>0</v>
          </cell>
          <cell r="K26">
            <v>0</v>
          </cell>
          <cell r="L26">
            <v>0</v>
          </cell>
          <cell r="M26">
            <v>0</v>
          </cell>
          <cell r="N26">
            <v>0</v>
          </cell>
          <cell r="O26">
            <v>0</v>
          </cell>
          <cell r="P26">
            <v>0</v>
          </cell>
          <cell r="Q26">
            <v>1</v>
          </cell>
          <cell r="R26">
            <v>0</v>
          </cell>
          <cell r="S26">
            <v>0</v>
          </cell>
          <cell r="T26">
            <v>0</v>
          </cell>
          <cell r="U26">
            <v>0</v>
          </cell>
          <cell r="V26">
            <v>0</v>
          </cell>
          <cell r="W26">
            <v>0</v>
          </cell>
          <cell r="X26">
            <v>0</v>
          </cell>
          <cell r="Y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Summary"/>
      <sheetName val="2-KPIs"/>
      <sheetName val="3-UK Link Availability"/>
      <sheetName val="4-TP &amp; AS Services"/>
      <sheetName val="5-Change Report Summary"/>
      <sheetName val="6-Change Report Detail"/>
    </sheetNames>
    <sheetDataSet>
      <sheetData sheetId="0">
        <row r="1">
          <cell r="H1" t="str">
            <v>June 2018</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C_Summary"/>
      <sheetName val="CMC_Current"/>
    </sheetNames>
    <sheetDataSet>
      <sheetData sheetId="0"/>
      <sheetData sheetId="1">
        <row r="1">
          <cell r="A1" t="str">
            <v>Values in £0,000s</v>
          </cell>
          <cell r="G1" t="str">
            <v>Values pertaining to the Total Cost of the Project</v>
          </cell>
          <cell r="J1" t="str">
            <v>Values pertaining to the cost of the project split by Financial Year</v>
          </cell>
          <cell r="S1" t="str">
            <v>Current Year Actual Cost by Customer Class (£0,000's)</v>
          </cell>
        </row>
        <row r="2">
          <cell r="A2" t="str">
            <v>Budget Pot Reference</v>
          </cell>
          <cell r="F2" t="str">
            <v>Expenditure Type</v>
          </cell>
          <cell r="G2" t="str">
            <v>Total Approved Value</v>
          </cell>
          <cell r="H2" t="str">
            <v>Estimated Cost  at Completion</v>
          </cell>
          <cell r="J2" t="str">
            <v>Previous Year Value of Work Done</v>
          </cell>
          <cell r="K2" t="str">
            <v>Current Year Value of Work Done</v>
          </cell>
          <cell r="L2" t="str">
            <v>Current Year Value of Work Remaining</v>
          </cell>
          <cell r="M2" t="str">
            <v>Future Financial Years Value of Work Remaining</v>
          </cell>
          <cell r="S2" t="str">
            <v>Shippers</v>
          </cell>
          <cell r="T2" t="str">
            <v>Transmission Network Operator</v>
          </cell>
          <cell r="U2" t="str">
            <v>Distribution Network Operator</v>
          </cell>
          <cell r="V2" t="str">
            <v>DNs &amp; iGTs</v>
          </cell>
          <cell r="W2" t="str">
            <v>Independent Gas Transporters</v>
          </cell>
        </row>
        <row r="3">
          <cell r="A3" t="str">
            <v>B.BP18-020.1</v>
          </cell>
          <cell r="F3" t="str">
            <v>External [O]</v>
          </cell>
          <cell r="G3">
            <v>1449.1200966386555</v>
          </cell>
          <cell r="H3">
            <v>810.04371428571437</v>
          </cell>
          <cell r="J3">
            <v>468.029</v>
          </cell>
          <cell r="K3">
            <v>351.0997142857143</v>
          </cell>
          <cell r="L3">
            <v>0</v>
          </cell>
          <cell r="M3">
            <v>0</v>
          </cell>
          <cell r="S3">
            <v>165.0168657142857</v>
          </cell>
          <cell r="T3">
            <v>10.532991428571428</v>
          </cell>
          <cell r="U3">
            <v>119.37390285714287</v>
          </cell>
          <cell r="V3">
            <v>56.17595428571429</v>
          </cell>
          <cell r="W3">
            <v>0</v>
          </cell>
        </row>
        <row r="4">
          <cell r="A4" t="str">
            <v>B.BP18-020.1</v>
          </cell>
          <cell r="F4" t="str">
            <v>Internal [O]</v>
          </cell>
          <cell r="G4">
            <v>368.99064464468091</v>
          </cell>
          <cell r="H4">
            <v>149.68600000000001</v>
          </cell>
          <cell r="J4">
            <v>119.05500000000001</v>
          </cell>
          <cell r="K4">
            <v>30.631</v>
          </cell>
          <cell r="L4">
            <v>0</v>
          </cell>
          <cell r="M4">
            <v>0</v>
          </cell>
          <cell r="S4">
            <v>14.396569999999999</v>
          </cell>
          <cell r="T4">
            <v>0.91893000000000002</v>
          </cell>
          <cell r="U4">
            <v>10.414540000000001</v>
          </cell>
          <cell r="V4">
            <v>4.9009600000000004</v>
          </cell>
          <cell r="W4">
            <v>0</v>
          </cell>
        </row>
        <row r="5">
          <cell r="A5" t="str">
            <v>B.BP18-020.1</v>
          </cell>
          <cell r="F5" t="str">
            <v>Total [O]</v>
          </cell>
          <cell r="G5">
            <v>1818.1107412833364</v>
          </cell>
          <cell r="H5">
            <v>959.72971428571429</v>
          </cell>
          <cell r="J5">
            <v>587.08399999999995</v>
          </cell>
          <cell r="K5">
            <v>381.73071428571433</v>
          </cell>
          <cell r="L5">
            <v>0</v>
          </cell>
          <cell r="M5">
            <v>0</v>
          </cell>
          <cell r="S5">
            <v>179.41343571428573</v>
          </cell>
          <cell r="T5">
            <v>11.451921428571429</v>
          </cell>
          <cell r="U5">
            <v>129.78844285714288</v>
          </cell>
          <cell r="V5">
            <v>61.076914285714295</v>
          </cell>
          <cell r="W5">
            <v>0</v>
          </cell>
        </row>
        <row r="6">
          <cell r="A6" t="str">
            <v>B.BP18-020.1</v>
          </cell>
          <cell r="F6" t="str">
            <v>External</v>
          </cell>
          <cell r="G6">
            <v>0</v>
          </cell>
          <cell r="H6">
            <v>0</v>
          </cell>
          <cell r="J6">
            <v>0</v>
          </cell>
          <cell r="K6">
            <v>0</v>
          </cell>
          <cell r="L6">
            <v>0</v>
          </cell>
          <cell r="M6">
            <v>0</v>
          </cell>
          <cell r="S6">
            <v>0</v>
          </cell>
          <cell r="T6">
            <v>0</v>
          </cell>
          <cell r="U6">
            <v>0</v>
          </cell>
          <cell r="V6">
            <v>0</v>
          </cell>
          <cell r="W6">
            <v>0</v>
          </cell>
        </row>
        <row r="7">
          <cell r="A7" t="str">
            <v>B.BP18-020.1</v>
          </cell>
          <cell r="F7" t="str">
            <v>Internal</v>
          </cell>
          <cell r="G7">
            <v>0</v>
          </cell>
          <cell r="H7">
            <v>0</v>
          </cell>
          <cell r="J7">
            <v>0</v>
          </cell>
          <cell r="K7">
            <v>0</v>
          </cell>
          <cell r="L7">
            <v>0</v>
          </cell>
          <cell r="M7">
            <v>0</v>
          </cell>
          <cell r="S7">
            <v>0</v>
          </cell>
          <cell r="T7">
            <v>0</v>
          </cell>
          <cell r="U7">
            <v>0</v>
          </cell>
          <cell r="V7">
            <v>0</v>
          </cell>
          <cell r="W7">
            <v>0</v>
          </cell>
        </row>
        <row r="8">
          <cell r="A8" t="str">
            <v>B.BP18-020.1</v>
          </cell>
          <cell r="F8" t="str">
            <v>Total</v>
          </cell>
          <cell r="G8">
            <v>0</v>
          </cell>
          <cell r="H8">
            <v>40.475000000000001</v>
          </cell>
          <cell r="J8">
            <v>40.475000000000001</v>
          </cell>
          <cell r="K8">
            <v>0</v>
          </cell>
          <cell r="L8">
            <v>0</v>
          </cell>
          <cell r="M8">
            <v>0</v>
          </cell>
          <cell r="S8">
            <v>0</v>
          </cell>
          <cell r="T8">
            <v>0</v>
          </cell>
          <cell r="U8">
            <v>0</v>
          </cell>
          <cell r="V8">
            <v>0</v>
          </cell>
          <cell r="W8">
            <v>0</v>
          </cell>
        </row>
        <row r="9">
          <cell r="A9" t="str">
            <v>B.BP18-020.1</v>
          </cell>
          <cell r="F9" t="str">
            <v>External [O]</v>
          </cell>
          <cell r="G9">
            <v>903.25900000000001</v>
          </cell>
          <cell r="H9">
            <v>903.25850000000003</v>
          </cell>
          <cell r="J9">
            <v>40.475000000000001</v>
          </cell>
          <cell r="K9">
            <v>759.99487499999998</v>
          </cell>
          <cell r="L9">
            <v>102.788625</v>
          </cell>
          <cell r="M9">
            <v>0</v>
          </cell>
          <cell r="S9">
            <v>180.56440086924127</v>
          </cell>
          <cell r="T9">
            <v>579.43047413075874</v>
          </cell>
          <cell r="U9">
            <v>0</v>
          </cell>
          <cell r="V9">
            <v>0</v>
          </cell>
          <cell r="W9">
            <v>0</v>
          </cell>
        </row>
        <row r="10">
          <cell r="A10" t="str">
            <v>B.BP18-020.1</v>
          </cell>
          <cell r="F10" t="str">
            <v>Internal [O]</v>
          </cell>
          <cell r="G10">
            <v>0</v>
          </cell>
          <cell r="H10">
            <v>245.33099999999999</v>
          </cell>
          <cell r="J10">
            <v>0</v>
          </cell>
          <cell r="K10">
            <v>218.072</v>
          </cell>
          <cell r="L10">
            <v>27.259</v>
          </cell>
          <cell r="M10">
            <v>0</v>
          </cell>
          <cell r="S10">
            <v>51.810928364954023</v>
          </cell>
          <cell r="T10">
            <v>166.26107163504597</v>
          </cell>
          <cell r="U10">
            <v>0</v>
          </cell>
          <cell r="V10">
            <v>0</v>
          </cell>
          <cell r="W10">
            <v>0</v>
          </cell>
        </row>
        <row r="11">
          <cell r="A11" t="str">
            <v>B.BP18-020.1</v>
          </cell>
          <cell r="F11" t="str">
            <v>Total [O]</v>
          </cell>
          <cell r="G11">
            <v>903.25900000000001</v>
          </cell>
          <cell r="H11">
            <v>1148.5895</v>
          </cell>
          <cell r="J11">
            <v>40.475000000000001</v>
          </cell>
          <cell r="K11">
            <v>978.06687499999998</v>
          </cell>
          <cell r="L11">
            <v>130.04762500000001</v>
          </cell>
          <cell r="M11">
            <v>0</v>
          </cell>
          <cell r="S11">
            <v>232.37532923419531</v>
          </cell>
          <cell r="T11">
            <v>745.69154576580468</v>
          </cell>
          <cell r="U11">
            <v>0</v>
          </cell>
          <cell r="V11">
            <v>0</v>
          </cell>
          <cell r="W11">
            <v>0</v>
          </cell>
        </row>
        <row r="12">
          <cell r="A12" t="str">
            <v>B.BP18-020.1</v>
          </cell>
          <cell r="F12" t="str">
            <v>External</v>
          </cell>
          <cell r="G12">
            <v>450</v>
          </cell>
          <cell r="H12">
            <v>0</v>
          </cell>
          <cell r="J12">
            <v>0</v>
          </cell>
          <cell r="K12">
            <v>0</v>
          </cell>
          <cell r="L12">
            <v>0</v>
          </cell>
          <cell r="M12">
            <v>0</v>
          </cell>
          <cell r="S12">
            <v>0</v>
          </cell>
          <cell r="T12">
            <v>0</v>
          </cell>
          <cell r="U12">
            <v>0</v>
          </cell>
          <cell r="V12">
            <v>0</v>
          </cell>
          <cell r="W12">
            <v>0</v>
          </cell>
        </row>
        <row r="13">
          <cell r="A13" t="str">
            <v>B.BP18-020.1</v>
          </cell>
          <cell r="F13" t="str">
            <v>Internal</v>
          </cell>
          <cell r="G13">
            <v>0</v>
          </cell>
          <cell r="H13">
            <v>0</v>
          </cell>
          <cell r="J13">
            <v>0</v>
          </cell>
          <cell r="K13">
            <v>0</v>
          </cell>
          <cell r="L13">
            <v>0</v>
          </cell>
          <cell r="M13">
            <v>0</v>
          </cell>
          <cell r="S13">
            <v>0</v>
          </cell>
          <cell r="T13">
            <v>0</v>
          </cell>
          <cell r="U13">
            <v>0</v>
          </cell>
          <cell r="V13">
            <v>0</v>
          </cell>
          <cell r="W13">
            <v>0</v>
          </cell>
        </row>
        <row r="14">
          <cell r="A14" t="str">
            <v>B.BP18-020.1</v>
          </cell>
          <cell r="F14" t="str">
            <v>Total</v>
          </cell>
          <cell r="G14">
            <v>450</v>
          </cell>
          <cell r="H14">
            <v>0</v>
          </cell>
          <cell r="J14">
            <v>0</v>
          </cell>
          <cell r="K14">
            <v>0</v>
          </cell>
          <cell r="L14">
            <v>0</v>
          </cell>
          <cell r="M14">
            <v>0</v>
          </cell>
          <cell r="S14">
            <v>0</v>
          </cell>
          <cell r="T14">
            <v>0</v>
          </cell>
          <cell r="U14">
            <v>0</v>
          </cell>
          <cell r="V14">
            <v>0</v>
          </cell>
          <cell r="W14">
            <v>0</v>
          </cell>
        </row>
        <row r="15">
          <cell r="A15" t="str">
            <v>B.BP18-020.1</v>
          </cell>
          <cell r="F15" t="str">
            <v>External</v>
          </cell>
          <cell r="G15">
            <v>1.5</v>
          </cell>
          <cell r="H15">
            <v>1.4</v>
          </cell>
          <cell r="J15">
            <v>0</v>
          </cell>
          <cell r="K15">
            <v>1.4</v>
          </cell>
          <cell r="L15">
            <v>0</v>
          </cell>
          <cell r="M15">
            <v>0</v>
          </cell>
          <cell r="S15">
            <v>1.4</v>
          </cell>
          <cell r="T15">
            <v>0</v>
          </cell>
          <cell r="U15">
            <v>0</v>
          </cell>
          <cell r="V15">
            <v>0</v>
          </cell>
          <cell r="W15">
            <v>0</v>
          </cell>
        </row>
        <row r="16">
          <cell r="A16" t="str">
            <v>B.BP18-020.1</v>
          </cell>
          <cell r="F16" t="str">
            <v>Internal</v>
          </cell>
          <cell r="G16">
            <v>0</v>
          </cell>
          <cell r="H16">
            <v>0</v>
          </cell>
          <cell r="J16">
            <v>0</v>
          </cell>
          <cell r="K16">
            <v>0</v>
          </cell>
          <cell r="L16">
            <v>0</v>
          </cell>
          <cell r="M16">
            <v>0</v>
          </cell>
          <cell r="S16">
            <v>0</v>
          </cell>
          <cell r="T16">
            <v>0</v>
          </cell>
          <cell r="U16">
            <v>0</v>
          </cell>
          <cell r="V16">
            <v>0</v>
          </cell>
          <cell r="W16">
            <v>0</v>
          </cell>
        </row>
        <row r="17">
          <cell r="A17" t="str">
            <v>B.BP18-020.1</v>
          </cell>
          <cell r="F17" t="str">
            <v>Total</v>
          </cell>
          <cell r="G17">
            <v>1.5</v>
          </cell>
          <cell r="H17">
            <v>1.4</v>
          </cell>
          <cell r="J17">
            <v>0</v>
          </cell>
          <cell r="K17">
            <v>1.4</v>
          </cell>
          <cell r="L17">
            <v>0</v>
          </cell>
          <cell r="M17">
            <v>0</v>
          </cell>
          <cell r="S17">
            <v>1.4</v>
          </cell>
          <cell r="T17">
            <v>0</v>
          </cell>
          <cell r="U17">
            <v>0</v>
          </cell>
          <cell r="V17">
            <v>0</v>
          </cell>
          <cell r="W17">
            <v>0</v>
          </cell>
        </row>
        <row r="18">
          <cell r="A18" t="str">
            <v>B.BP18-020.1</v>
          </cell>
          <cell r="F18" t="str">
            <v>External</v>
          </cell>
          <cell r="G18">
            <v>8.75</v>
          </cell>
          <cell r="H18">
            <v>8.75</v>
          </cell>
          <cell r="J18">
            <v>0</v>
          </cell>
          <cell r="K18">
            <v>8.75</v>
          </cell>
          <cell r="L18">
            <v>0</v>
          </cell>
          <cell r="M18">
            <v>0</v>
          </cell>
          <cell r="S18">
            <v>8.75</v>
          </cell>
          <cell r="T18">
            <v>0</v>
          </cell>
          <cell r="U18">
            <v>0</v>
          </cell>
          <cell r="V18">
            <v>0</v>
          </cell>
          <cell r="W18">
            <v>0</v>
          </cell>
        </row>
        <row r="19">
          <cell r="A19" t="str">
            <v>B.BP18-020.1</v>
          </cell>
          <cell r="F19" t="str">
            <v>Internal</v>
          </cell>
          <cell r="G19">
            <v>0</v>
          </cell>
          <cell r="H19">
            <v>0</v>
          </cell>
          <cell r="J19">
            <v>0</v>
          </cell>
          <cell r="K19">
            <v>0</v>
          </cell>
          <cell r="L19">
            <v>0</v>
          </cell>
          <cell r="M19">
            <v>0</v>
          </cell>
          <cell r="S19">
            <v>0</v>
          </cell>
          <cell r="T19">
            <v>0</v>
          </cell>
          <cell r="U19">
            <v>0</v>
          </cell>
          <cell r="V19">
            <v>0</v>
          </cell>
          <cell r="W19">
            <v>0</v>
          </cell>
        </row>
        <row r="20">
          <cell r="A20" t="str">
            <v>B.BP18-020.1</v>
          </cell>
          <cell r="F20" t="str">
            <v>Total</v>
          </cell>
          <cell r="G20">
            <v>8.75</v>
          </cell>
          <cell r="H20">
            <v>8.75</v>
          </cell>
          <cell r="J20">
            <v>0</v>
          </cell>
          <cell r="K20">
            <v>8.75</v>
          </cell>
          <cell r="L20">
            <v>0</v>
          </cell>
          <cell r="M20">
            <v>0</v>
          </cell>
          <cell r="S20">
            <v>8.75</v>
          </cell>
          <cell r="T20">
            <v>0</v>
          </cell>
          <cell r="U20">
            <v>0</v>
          </cell>
          <cell r="V20">
            <v>0</v>
          </cell>
          <cell r="W20">
            <v>0</v>
          </cell>
        </row>
        <row r="21">
          <cell r="A21" t="str">
            <v>B.BP18-020.1</v>
          </cell>
          <cell r="F21" t="str">
            <v>External</v>
          </cell>
          <cell r="G21">
            <v>9.5</v>
          </cell>
          <cell r="H21">
            <v>9</v>
          </cell>
          <cell r="J21">
            <v>0</v>
          </cell>
          <cell r="K21">
            <v>9</v>
          </cell>
          <cell r="L21">
            <v>0</v>
          </cell>
          <cell r="M21">
            <v>0</v>
          </cell>
          <cell r="S21">
            <v>9</v>
          </cell>
          <cell r="T21">
            <v>0</v>
          </cell>
          <cell r="U21">
            <v>0</v>
          </cell>
          <cell r="V21">
            <v>0</v>
          </cell>
          <cell r="W21">
            <v>0</v>
          </cell>
        </row>
        <row r="22">
          <cell r="A22" t="str">
            <v>B.BP18-020.1</v>
          </cell>
          <cell r="F22" t="str">
            <v>Internal</v>
          </cell>
          <cell r="G22">
            <v>0</v>
          </cell>
          <cell r="H22">
            <v>0</v>
          </cell>
          <cell r="J22">
            <v>0</v>
          </cell>
          <cell r="K22">
            <v>0</v>
          </cell>
          <cell r="L22">
            <v>0</v>
          </cell>
          <cell r="M22">
            <v>0</v>
          </cell>
          <cell r="S22">
            <v>0</v>
          </cell>
          <cell r="T22">
            <v>0</v>
          </cell>
          <cell r="U22">
            <v>0</v>
          </cell>
          <cell r="V22">
            <v>0</v>
          </cell>
          <cell r="W22">
            <v>0</v>
          </cell>
        </row>
        <row r="23">
          <cell r="A23" t="str">
            <v>B.BP18-020.1</v>
          </cell>
          <cell r="F23" t="str">
            <v>Total</v>
          </cell>
          <cell r="G23">
            <v>9.5</v>
          </cell>
          <cell r="H23">
            <v>9</v>
          </cell>
          <cell r="J23">
            <v>0</v>
          </cell>
          <cell r="K23">
            <v>9</v>
          </cell>
          <cell r="L23">
            <v>0</v>
          </cell>
          <cell r="M23">
            <v>0</v>
          </cell>
          <cell r="S23">
            <v>9</v>
          </cell>
          <cell r="T23">
            <v>0</v>
          </cell>
          <cell r="U23">
            <v>0</v>
          </cell>
          <cell r="V23">
            <v>0</v>
          </cell>
          <cell r="W23">
            <v>0</v>
          </cell>
        </row>
        <row r="24">
          <cell r="A24" t="str">
            <v>B.BP18-020.1</v>
          </cell>
          <cell r="F24" t="str">
            <v>External</v>
          </cell>
          <cell r="G24">
            <v>7.1</v>
          </cell>
          <cell r="H24">
            <v>7.1</v>
          </cell>
          <cell r="J24">
            <v>0</v>
          </cell>
          <cell r="K24">
            <v>7.1</v>
          </cell>
          <cell r="L24">
            <v>0</v>
          </cell>
          <cell r="M24">
            <v>0</v>
          </cell>
          <cell r="S24">
            <v>0</v>
          </cell>
          <cell r="T24">
            <v>0</v>
          </cell>
          <cell r="U24">
            <v>7.1</v>
          </cell>
          <cell r="V24">
            <v>0</v>
          </cell>
          <cell r="W24">
            <v>0</v>
          </cell>
        </row>
        <row r="25">
          <cell r="A25" t="str">
            <v>B.BP18-020.1</v>
          </cell>
          <cell r="F25" t="str">
            <v>Internal</v>
          </cell>
          <cell r="G25">
            <v>0</v>
          </cell>
          <cell r="H25">
            <v>0</v>
          </cell>
          <cell r="J25">
            <v>0</v>
          </cell>
          <cell r="K25">
            <v>0</v>
          </cell>
          <cell r="L25">
            <v>0</v>
          </cell>
          <cell r="M25">
            <v>0</v>
          </cell>
          <cell r="S25">
            <v>0</v>
          </cell>
          <cell r="T25">
            <v>0</v>
          </cell>
          <cell r="U25">
            <v>0</v>
          </cell>
          <cell r="V25">
            <v>0</v>
          </cell>
          <cell r="W25">
            <v>0</v>
          </cell>
        </row>
        <row r="26">
          <cell r="A26" t="str">
            <v>B.BP18-020.1</v>
          </cell>
          <cell r="F26" t="str">
            <v>Total</v>
          </cell>
          <cell r="G26">
            <v>7.1</v>
          </cell>
          <cell r="H26">
            <v>7.1</v>
          </cell>
          <cell r="J26">
            <v>0</v>
          </cell>
          <cell r="K26">
            <v>7.1</v>
          </cell>
          <cell r="L26">
            <v>0</v>
          </cell>
          <cell r="M26">
            <v>0</v>
          </cell>
          <cell r="S26">
            <v>0</v>
          </cell>
          <cell r="T26">
            <v>0</v>
          </cell>
          <cell r="U26">
            <v>7.1</v>
          </cell>
          <cell r="V26">
            <v>0</v>
          </cell>
          <cell r="W2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topLeftCell="A18" workbookViewId="0">
      <selection activeCell="C31" sqref="C31:L42"/>
    </sheetView>
  </sheetViews>
  <sheetFormatPr defaultRowHeight="14.25"/>
  <cols>
    <col min="1" max="1" width="1.140625" style="6" customWidth="1"/>
    <col min="2" max="2" width="2.140625" style="6" customWidth="1"/>
    <col min="3" max="3" width="24.5703125" style="6" customWidth="1"/>
    <col min="4" max="4" width="14.85546875" style="6" customWidth="1"/>
    <col min="5" max="5" width="15.42578125" style="6" customWidth="1"/>
    <col min="6" max="6" width="15" style="6" customWidth="1"/>
    <col min="7" max="7" width="15.140625" style="6" customWidth="1"/>
    <col min="8" max="8" width="15.85546875" style="6" customWidth="1"/>
    <col min="9" max="11" width="14.7109375" style="6" customWidth="1"/>
    <col min="12" max="12" width="8.5703125" style="6" customWidth="1"/>
    <col min="13" max="13" width="1.140625" style="6" customWidth="1"/>
    <col min="14" max="14" width="2.5703125" style="6" customWidth="1"/>
    <col min="15" max="15" width="9.140625" style="6"/>
    <col min="16" max="16" width="9.85546875" style="6" bestFit="1" customWidth="1"/>
    <col min="17" max="17" width="10.28515625" style="6" customWidth="1"/>
    <col min="18" max="18" width="10.140625" style="6" bestFit="1" customWidth="1"/>
    <col min="19" max="19" width="11.28515625" style="6" bestFit="1" customWidth="1"/>
    <col min="20" max="21" width="9.85546875" style="6" bestFit="1" customWidth="1"/>
    <col min="22" max="22" width="9.85546875" style="6" customWidth="1"/>
    <col min="23" max="23" width="10.5703125" style="6" customWidth="1"/>
    <col min="24" max="24" width="6.5703125" style="6" customWidth="1"/>
    <col min="25" max="26" width="9.140625" style="6"/>
    <col min="27" max="27" width="11.28515625" style="6" bestFit="1" customWidth="1"/>
    <col min="28" max="28" width="16.5703125" style="6" bestFit="1" customWidth="1"/>
    <col min="29" max="29" width="20.42578125" style="6" customWidth="1"/>
    <col min="30" max="16384" width="9.140625" style="6"/>
  </cols>
  <sheetData>
    <row r="1" spans="1:29" ht="23.25">
      <c r="A1" s="8" t="s">
        <v>15</v>
      </c>
      <c r="H1" s="9" t="s">
        <v>792</v>
      </c>
      <c r="I1" s="9"/>
      <c r="J1" s="9"/>
      <c r="K1" s="9"/>
    </row>
    <row r="2" spans="1:29" ht="6.75" customHeight="1" thickBot="1">
      <c r="A2" s="7"/>
    </row>
    <row r="3" spans="1:29" ht="7.5" customHeight="1">
      <c r="B3" s="31"/>
      <c r="C3" s="32"/>
      <c r="D3" s="32"/>
      <c r="E3" s="32"/>
      <c r="F3" s="32"/>
      <c r="G3" s="32"/>
      <c r="H3" s="32"/>
      <c r="I3" s="32"/>
      <c r="J3" s="32"/>
      <c r="K3" s="32"/>
      <c r="L3" s="33"/>
      <c r="N3" s="31"/>
      <c r="O3" s="32"/>
      <c r="P3" s="32"/>
      <c r="Q3" s="32"/>
      <c r="R3" s="32"/>
      <c r="S3" s="32"/>
      <c r="T3" s="32"/>
      <c r="U3" s="32"/>
      <c r="V3" s="32"/>
      <c r="W3" s="32"/>
      <c r="X3" s="33"/>
    </row>
    <row r="4" spans="1:29" ht="15">
      <c r="B4" s="34"/>
      <c r="C4" s="35" t="s">
        <v>31</v>
      </c>
      <c r="D4" s="36"/>
      <c r="E4" s="36"/>
      <c r="F4" s="36"/>
      <c r="G4" s="36"/>
      <c r="H4" s="36"/>
      <c r="I4" s="36"/>
      <c r="J4" s="36"/>
      <c r="K4" s="36"/>
      <c r="L4" s="37"/>
      <c r="N4" s="34"/>
      <c r="O4" s="35" t="s">
        <v>16</v>
      </c>
      <c r="P4" s="36"/>
      <c r="Q4" s="36"/>
      <c r="R4" s="36"/>
      <c r="S4" s="36"/>
      <c r="T4" s="36"/>
      <c r="U4" s="36"/>
      <c r="V4" s="36"/>
      <c r="W4" s="36"/>
      <c r="X4" s="37"/>
    </row>
    <row r="5" spans="1:29">
      <c r="B5" s="34"/>
      <c r="C5" s="36"/>
      <c r="D5" s="36"/>
      <c r="E5" s="36"/>
      <c r="F5" s="36"/>
      <c r="G5" s="36"/>
      <c r="H5" s="36"/>
      <c r="I5" s="36"/>
      <c r="J5" s="36"/>
      <c r="K5" s="36"/>
      <c r="L5" s="37"/>
      <c r="N5" s="34"/>
      <c r="O5" s="36"/>
      <c r="P5" s="36"/>
      <c r="Q5" s="36"/>
      <c r="R5" s="36"/>
      <c r="S5" s="36"/>
      <c r="T5" s="36"/>
      <c r="U5" s="36"/>
      <c r="V5" s="36"/>
      <c r="W5" s="36"/>
      <c r="X5" s="37"/>
    </row>
    <row r="6" spans="1:29" ht="15">
      <c r="B6" s="34"/>
      <c r="C6" s="46" t="s">
        <v>681</v>
      </c>
      <c r="D6" s="66">
        <v>43191</v>
      </c>
      <c r="E6" s="66">
        <v>43221</v>
      </c>
      <c r="F6" s="66">
        <v>43252</v>
      </c>
      <c r="G6" s="66">
        <v>43282</v>
      </c>
      <c r="H6" s="66">
        <v>43313</v>
      </c>
      <c r="I6" s="66">
        <v>43344</v>
      </c>
      <c r="J6" s="66">
        <v>43374</v>
      </c>
      <c r="K6" s="66">
        <v>43405</v>
      </c>
      <c r="L6" s="37"/>
      <c r="N6" s="34"/>
      <c r="O6" s="36" t="s">
        <v>17</v>
      </c>
      <c r="P6" s="36"/>
      <c r="Q6" s="36"/>
      <c r="R6" s="36"/>
      <c r="S6" s="36"/>
      <c r="T6" s="222">
        <v>0</v>
      </c>
      <c r="U6" s="223"/>
      <c r="V6" s="72"/>
      <c r="W6" s="36"/>
      <c r="X6" s="37"/>
    </row>
    <row r="7" spans="1:29" ht="15">
      <c r="B7" s="34"/>
      <c r="C7" s="47" t="s">
        <v>682</v>
      </c>
      <c r="D7" s="84">
        <v>302200317.26999998</v>
      </c>
      <c r="E7" s="84">
        <v>312174512.16000003</v>
      </c>
      <c r="F7" s="84">
        <v>302299412.98999995</v>
      </c>
      <c r="G7" s="84">
        <v>312562745.62000012</v>
      </c>
      <c r="H7" s="84">
        <v>312780813.69000006</v>
      </c>
      <c r="I7" s="84">
        <v>302866760.19000006</v>
      </c>
      <c r="J7" s="84">
        <v>313359948.83000004</v>
      </c>
      <c r="K7" s="84">
        <v>303715362.3300001</v>
      </c>
      <c r="L7" s="37"/>
      <c r="N7" s="34"/>
      <c r="O7" s="36"/>
      <c r="P7" s="36"/>
      <c r="Q7" s="36"/>
      <c r="R7" s="36"/>
      <c r="S7" s="36"/>
      <c r="T7" s="36"/>
      <c r="U7" s="36"/>
      <c r="V7" s="36"/>
      <c r="W7" s="36"/>
      <c r="X7" s="37"/>
    </row>
    <row r="8" spans="1:29" ht="15">
      <c r="B8" s="34"/>
      <c r="C8" s="47" t="s">
        <v>683</v>
      </c>
      <c r="D8" s="85">
        <v>29034584.309999999</v>
      </c>
      <c r="E8" s="85">
        <v>19449237</v>
      </c>
      <c r="F8" s="85">
        <v>14591606.040000001</v>
      </c>
      <c r="G8" s="85">
        <v>14290600.700000003</v>
      </c>
      <c r="H8" s="85">
        <v>15048321.280000001</v>
      </c>
      <c r="I8" s="85">
        <v>17528307.300000004</v>
      </c>
      <c r="J8" s="85">
        <v>29476349.270000003</v>
      </c>
      <c r="K8" s="85">
        <v>37862420.689999998</v>
      </c>
      <c r="L8" s="37"/>
      <c r="N8" s="34"/>
      <c r="O8" s="36" t="s">
        <v>18</v>
      </c>
      <c r="P8" s="36"/>
      <c r="Q8" s="36"/>
      <c r="R8" s="36"/>
      <c r="S8" s="36"/>
      <c r="T8" s="224">
        <v>1</v>
      </c>
      <c r="U8" s="225"/>
      <c r="V8" s="36"/>
      <c r="W8" s="36"/>
      <c r="X8" s="37"/>
    </row>
    <row r="9" spans="1:29" ht="15">
      <c r="B9" s="34"/>
      <c r="C9" s="48" t="s">
        <v>684</v>
      </c>
      <c r="D9" s="86">
        <v>1543453.4400000013</v>
      </c>
      <c r="E9" s="86">
        <v>2024085.0699999984</v>
      </c>
      <c r="F9" s="86">
        <v>2213969.2899999991</v>
      </c>
      <c r="G9" s="86">
        <v>1483244.9600000009</v>
      </c>
      <c r="H9" s="86">
        <v>830443.16999999899</v>
      </c>
      <c r="I9" s="86">
        <v>-385853.98999999836</v>
      </c>
      <c r="J9" s="86">
        <v>58182.640000000596</v>
      </c>
      <c r="K9" s="86">
        <v>-765656.95999999717</v>
      </c>
      <c r="L9" s="37"/>
      <c r="N9" s="34"/>
      <c r="O9" s="36"/>
      <c r="P9" s="36"/>
      <c r="Q9" s="36"/>
      <c r="R9" s="36"/>
      <c r="S9" s="36"/>
      <c r="T9" s="36"/>
      <c r="U9" s="36"/>
      <c r="V9" s="36"/>
      <c r="W9" s="36"/>
      <c r="X9" s="37"/>
    </row>
    <row r="10" spans="1:29" ht="15">
      <c r="B10" s="34"/>
      <c r="C10" s="46" t="s">
        <v>685</v>
      </c>
      <c r="D10" s="85">
        <v>194233.30000000002</v>
      </c>
      <c r="E10" s="85">
        <v>200707.08000000002</v>
      </c>
      <c r="F10" s="85">
        <v>194233.54</v>
      </c>
      <c r="G10" s="85">
        <v>200707.69</v>
      </c>
      <c r="H10" s="85">
        <v>200263.88</v>
      </c>
      <c r="I10" s="85">
        <v>189788.22</v>
      </c>
      <c r="J10" s="135">
        <v>196114.17</v>
      </c>
      <c r="K10" s="135">
        <v>189786.88</v>
      </c>
      <c r="L10" s="37"/>
      <c r="N10" s="34"/>
      <c r="O10" s="36" t="s">
        <v>697</v>
      </c>
      <c r="P10" s="36"/>
      <c r="Q10" s="36"/>
      <c r="R10" s="36"/>
      <c r="S10" s="36"/>
      <c r="T10" s="226">
        <v>1</v>
      </c>
      <c r="U10" s="227"/>
      <c r="V10" s="36"/>
      <c r="W10" s="36"/>
      <c r="X10" s="37"/>
    </row>
    <row r="11" spans="1:29" ht="15">
      <c r="B11" s="34"/>
      <c r="C11" s="48" t="s">
        <v>694</v>
      </c>
      <c r="D11" s="85">
        <v>1577511.57</v>
      </c>
      <c r="E11" s="85">
        <v>1599795.5500000003</v>
      </c>
      <c r="F11" s="85">
        <v>1621553.6099999999</v>
      </c>
      <c r="G11" s="85">
        <v>1735803.7100000004</v>
      </c>
      <c r="H11" s="85">
        <v>1735803.7100000004</v>
      </c>
      <c r="I11" s="85">
        <v>1760935.5099999998</v>
      </c>
      <c r="J11" s="85">
        <v>8332609.7100000009</v>
      </c>
      <c r="K11" s="85">
        <v>8064487.6900000004</v>
      </c>
      <c r="L11" s="37"/>
      <c r="N11" s="34"/>
      <c r="O11" s="36"/>
      <c r="P11" s="36"/>
      <c r="Q11" s="36"/>
      <c r="R11" s="36"/>
      <c r="S11" s="36"/>
      <c r="T11" s="36"/>
      <c r="U11" s="36"/>
      <c r="V11" s="36"/>
      <c r="W11" s="36"/>
      <c r="X11" s="37"/>
    </row>
    <row r="12" spans="1:29" ht="15">
      <c r="B12" s="34"/>
      <c r="C12" s="46" t="s">
        <v>695</v>
      </c>
      <c r="D12" s="85">
        <v>18111359.220000003</v>
      </c>
      <c r="E12" s="85">
        <v>18702620.75</v>
      </c>
      <c r="F12" s="85">
        <v>18117525.199999999</v>
      </c>
      <c r="G12" s="85">
        <v>18720256.489999998</v>
      </c>
      <c r="H12" s="85">
        <v>18720256.489999998</v>
      </c>
      <c r="I12" s="85">
        <v>18113875.739999998</v>
      </c>
      <c r="J12" s="85">
        <v>13807265.850000001</v>
      </c>
      <c r="K12" s="85">
        <v>13789980.960000001</v>
      </c>
      <c r="L12" s="37"/>
      <c r="N12" s="34"/>
      <c r="O12" s="36" t="s">
        <v>698</v>
      </c>
      <c r="P12" s="36"/>
      <c r="Q12" s="36"/>
      <c r="R12" s="36"/>
      <c r="S12" s="36"/>
      <c r="T12" s="226">
        <v>1</v>
      </c>
      <c r="U12" s="227"/>
      <c r="V12" s="36"/>
      <c r="W12" s="36"/>
      <c r="X12" s="37"/>
    </row>
    <row r="13" spans="1:29">
      <c r="B13" s="34"/>
      <c r="C13" s="36"/>
      <c r="D13" s="36"/>
      <c r="E13" s="36"/>
      <c r="F13" s="36"/>
      <c r="G13" s="36"/>
      <c r="H13" s="36"/>
      <c r="I13" s="36"/>
      <c r="J13" s="36"/>
      <c r="K13" s="36"/>
      <c r="L13" s="37"/>
      <c r="N13" s="34"/>
      <c r="O13" s="36"/>
      <c r="P13" s="36"/>
      <c r="Q13" s="36"/>
      <c r="R13" s="36"/>
      <c r="S13" s="36"/>
      <c r="T13" s="36"/>
      <c r="U13" s="36"/>
      <c r="V13" s="36"/>
      <c r="W13" s="36"/>
      <c r="X13" s="37"/>
    </row>
    <row r="14" spans="1:29">
      <c r="B14" s="34"/>
      <c r="C14" s="42"/>
      <c r="D14" s="36"/>
      <c r="E14" s="36"/>
      <c r="F14" s="36"/>
      <c r="G14" s="36"/>
      <c r="H14" s="36"/>
      <c r="I14" s="36"/>
      <c r="J14" s="36"/>
      <c r="K14" s="36"/>
      <c r="L14" s="37"/>
      <c r="N14" s="34"/>
      <c r="O14" s="36" t="s">
        <v>26</v>
      </c>
      <c r="P14" s="36"/>
      <c r="Q14" s="36"/>
      <c r="R14" s="36"/>
      <c r="S14" s="36"/>
      <c r="T14" s="235">
        <v>15625</v>
      </c>
      <c r="U14" s="236"/>
      <c r="V14" s="73"/>
      <c r="W14" s="36"/>
      <c r="X14" s="37"/>
    </row>
    <row r="15" spans="1:29">
      <c r="B15" s="34"/>
      <c r="C15" s="42"/>
      <c r="D15" s="36"/>
      <c r="E15" s="36"/>
      <c r="F15" s="36"/>
      <c r="G15" s="36"/>
      <c r="H15" s="36"/>
      <c r="I15" s="36"/>
      <c r="J15" s="36"/>
      <c r="K15" s="36"/>
      <c r="L15" s="37"/>
      <c r="N15" s="34"/>
      <c r="O15" s="36"/>
      <c r="P15" s="36"/>
      <c r="Q15" s="36"/>
      <c r="R15" s="36"/>
      <c r="S15" s="36"/>
      <c r="T15" s="36"/>
      <c r="U15" s="36"/>
      <c r="V15" s="36"/>
      <c r="W15" s="36"/>
      <c r="X15" s="37"/>
      <c r="AB15" s="10"/>
      <c r="AC15" s="10"/>
    </row>
    <row r="16" spans="1:29">
      <c r="B16" s="34"/>
      <c r="C16" s="42"/>
      <c r="D16" s="36"/>
      <c r="E16" s="36"/>
      <c r="F16" s="36"/>
      <c r="G16" s="36"/>
      <c r="H16" s="36"/>
      <c r="I16" s="36"/>
      <c r="J16" s="36"/>
      <c r="K16" s="36"/>
      <c r="L16" s="37"/>
      <c r="N16" s="34"/>
      <c r="O16" s="36" t="s">
        <v>27</v>
      </c>
      <c r="P16" s="36"/>
      <c r="Q16" s="36"/>
      <c r="R16" s="36"/>
      <c r="S16" s="36"/>
      <c r="T16" s="235"/>
      <c r="U16" s="236"/>
      <c r="V16" s="73"/>
      <c r="W16" s="36"/>
      <c r="X16" s="37"/>
    </row>
    <row r="17" spans="2:29">
      <c r="B17" s="34"/>
      <c r="C17" s="42"/>
      <c r="D17" s="36"/>
      <c r="E17" s="36"/>
      <c r="F17" s="36"/>
      <c r="G17" s="36"/>
      <c r="H17" s="36"/>
      <c r="I17" s="36"/>
      <c r="J17" s="36"/>
      <c r="K17" s="36"/>
      <c r="L17" s="37"/>
      <c r="N17" s="34"/>
      <c r="O17" s="36"/>
      <c r="P17" s="36"/>
      <c r="Q17" s="36"/>
      <c r="R17" s="36"/>
      <c r="S17" s="36"/>
      <c r="T17" s="41"/>
      <c r="U17" s="41"/>
      <c r="V17" s="41"/>
      <c r="W17" s="36"/>
      <c r="X17" s="37"/>
    </row>
    <row r="18" spans="2:29">
      <c r="B18" s="34"/>
      <c r="C18" s="42"/>
      <c r="D18" s="36"/>
      <c r="E18" s="36"/>
      <c r="F18" s="36"/>
      <c r="G18" s="36"/>
      <c r="H18" s="36"/>
      <c r="I18" s="36"/>
      <c r="J18" s="36"/>
      <c r="K18" s="36"/>
      <c r="L18" s="37"/>
      <c r="N18" s="34"/>
      <c r="O18" s="36" t="s">
        <v>29</v>
      </c>
      <c r="P18" s="36"/>
      <c r="Q18" s="36"/>
      <c r="R18" s="36"/>
      <c r="S18" s="36"/>
      <c r="T18" s="237" t="s">
        <v>30</v>
      </c>
      <c r="U18" s="238"/>
      <c r="V18" s="74"/>
      <c r="W18" s="36"/>
      <c r="X18" s="37"/>
    </row>
    <row r="19" spans="2:29">
      <c r="B19" s="34"/>
      <c r="C19" s="42"/>
      <c r="D19" s="36"/>
      <c r="E19" s="36"/>
      <c r="F19" s="36"/>
      <c r="G19" s="36"/>
      <c r="H19" s="36"/>
      <c r="I19" s="36"/>
      <c r="J19" s="75"/>
      <c r="K19" s="36"/>
      <c r="L19" s="37"/>
      <c r="N19" s="34"/>
      <c r="O19" s="42"/>
      <c r="P19" s="42"/>
      <c r="Q19" s="42"/>
      <c r="R19" s="42"/>
      <c r="S19" s="42"/>
      <c r="T19" s="42"/>
      <c r="U19" s="42"/>
      <c r="V19" s="42"/>
      <c r="W19" s="36"/>
      <c r="X19" s="37"/>
    </row>
    <row r="20" spans="2:29" ht="7.5" customHeight="1" thickBot="1">
      <c r="B20" s="34"/>
      <c r="C20" s="42"/>
      <c r="D20" s="36"/>
      <c r="E20" s="36"/>
      <c r="F20" s="36"/>
      <c r="G20" s="36"/>
      <c r="H20" s="36"/>
      <c r="I20" s="36"/>
      <c r="J20" s="36"/>
      <c r="K20" s="36"/>
      <c r="L20" s="37"/>
      <c r="N20" s="38"/>
      <c r="O20" s="39"/>
      <c r="P20" s="39"/>
      <c r="Q20" s="39"/>
      <c r="R20" s="39"/>
      <c r="S20" s="39"/>
      <c r="T20" s="39"/>
      <c r="U20" s="39"/>
      <c r="V20" s="52"/>
      <c r="W20" s="39"/>
      <c r="X20" s="40"/>
    </row>
    <row r="21" spans="2:29" ht="9" customHeight="1" thickBot="1">
      <c r="B21" s="34"/>
      <c r="C21" s="42"/>
      <c r="D21" s="36"/>
      <c r="E21" s="36"/>
      <c r="F21" s="36"/>
      <c r="G21" s="36"/>
      <c r="H21" s="36"/>
      <c r="I21" s="36"/>
      <c r="J21" s="36"/>
      <c r="K21" s="36"/>
      <c r="L21" s="37"/>
    </row>
    <row r="22" spans="2:29" ht="7.5" customHeight="1">
      <c r="B22" s="34"/>
      <c r="C22" s="42"/>
      <c r="D22" s="36"/>
      <c r="E22" s="36"/>
      <c r="F22" s="36"/>
      <c r="G22" s="36"/>
      <c r="H22" s="36"/>
      <c r="I22" s="36"/>
      <c r="J22" s="36"/>
      <c r="K22" s="36"/>
      <c r="L22" s="37"/>
      <c r="N22" s="31"/>
      <c r="O22" s="32"/>
      <c r="P22" s="32"/>
      <c r="Q22" s="32"/>
      <c r="R22" s="32"/>
      <c r="S22" s="32"/>
      <c r="T22" s="32"/>
      <c r="U22" s="32"/>
      <c r="V22" s="32"/>
      <c r="W22" s="32"/>
      <c r="X22" s="33"/>
    </row>
    <row r="23" spans="2:29" ht="15">
      <c r="B23" s="34"/>
      <c r="C23" s="42"/>
      <c r="D23" s="36"/>
      <c r="E23" s="36"/>
      <c r="F23" s="36"/>
      <c r="G23" s="36"/>
      <c r="H23" s="36"/>
      <c r="I23" s="36"/>
      <c r="J23" s="36"/>
      <c r="K23" s="36"/>
      <c r="L23" s="37"/>
      <c r="N23" s="34"/>
      <c r="O23" s="35" t="s">
        <v>32</v>
      </c>
      <c r="P23" s="36"/>
      <c r="Q23" s="36"/>
      <c r="R23" s="36"/>
      <c r="S23" s="36"/>
      <c r="T23" s="234"/>
      <c r="U23" s="234"/>
      <c r="V23" s="60"/>
      <c r="W23" s="36"/>
      <c r="X23" s="37"/>
    </row>
    <row r="24" spans="2:29">
      <c r="B24" s="34"/>
      <c r="C24" s="42"/>
      <c r="D24" s="36"/>
      <c r="E24" s="36"/>
      <c r="F24" s="36"/>
      <c r="G24" s="36"/>
      <c r="H24" s="36"/>
      <c r="I24" s="36"/>
      <c r="J24" s="36"/>
      <c r="K24" s="36"/>
      <c r="L24" s="37"/>
      <c r="N24" s="34"/>
      <c r="O24" s="36"/>
      <c r="P24" s="36"/>
      <c r="Q24" s="36"/>
      <c r="R24" s="36"/>
      <c r="S24" s="36"/>
      <c r="T24" s="42"/>
      <c r="U24" s="42"/>
      <c r="V24" s="42"/>
      <c r="W24" s="36"/>
      <c r="X24" s="37"/>
    </row>
    <row r="25" spans="2:29" ht="24">
      <c r="B25" s="34"/>
      <c r="C25" s="42"/>
      <c r="D25" s="36"/>
      <c r="E25" s="36"/>
      <c r="F25" s="36"/>
      <c r="G25" s="36"/>
      <c r="H25" s="36"/>
      <c r="I25" s="36"/>
      <c r="J25" s="36"/>
      <c r="K25" s="36"/>
      <c r="L25" s="37"/>
      <c r="N25" s="34"/>
      <c r="O25" s="49" t="s">
        <v>690</v>
      </c>
      <c r="P25" s="70" t="s">
        <v>700</v>
      </c>
      <c r="Q25" s="70" t="s">
        <v>710</v>
      </c>
      <c r="R25" s="70" t="s">
        <v>712</v>
      </c>
      <c r="S25" s="70" t="s">
        <v>772</v>
      </c>
      <c r="T25" s="70" t="s">
        <v>773</v>
      </c>
      <c r="U25" s="70" t="s">
        <v>777</v>
      </c>
      <c r="V25" s="70" t="s">
        <v>796</v>
      </c>
      <c r="W25" s="70" t="s">
        <v>797</v>
      </c>
      <c r="X25" s="37"/>
      <c r="AB25" s="10"/>
    </row>
    <row r="26" spans="2:29" ht="15" thickBot="1">
      <c r="B26" s="34"/>
      <c r="C26" s="42"/>
      <c r="D26" s="36"/>
      <c r="E26" s="36"/>
      <c r="F26" s="36"/>
      <c r="G26" s="36"/>
      <c r="H26" s="36"/>
      <c r="I26" s="36"/>
      <c r="J26" s="36"/>
      <c r="K26" s="36"/>
      <c r="L26" s="37"/>
      <c r="N26" s="34"/>
      <c r="O26" s="97" t="s">
        <v>686</v>
      </c>
      <c r="P26" s="82">
        <v>420</v>
      </c>
      <c r="Q26" s="98">
        <v>422</v>
      </c>
      <c r="R26" s="98">
        <v>427</v>
      </c>
      <c r="S26" s="98">
        <v>427</v>
      </c>
      <c r="T26" s="98">
        <v>429</v>
      </c>
      <c r="U26" s="105">
        <v>433</v>
      </c>
      <c r="V26" s="105">
        <v>437</v>
      </c>
      <c r="W26" s="105">
        <v>438</v>
      </c>
      <c r="X26" s="37"/>
    </row>
    <row r="27" spans="2:29" ht="15" thickBot="1">
      <c r="B27" s="34"/>
      <c r="C27" s="36"/>
      <c r="D27" s="36"/>
      <c r="E27" s="36"/>
      <c r="F27" s="36"/>
      <c r="G27" s="36"/>
      <c r="H27" s="36"/>
      <c r="I27" s="36"/>
      <c r="J27" s="36"/>
      <c r="K27" s="36"/>
      <c r="L27" s="37"/>
      <c r="N27" s="34"/>
      <c r="O27" s="97" t="s">
        <v>687</v>
      </c>
      <c r="P27" s="82">
        <v>686</v>
      </c>
      <c r="Q27" s="98">
        <v>687</v>
      </c>
      <c r="R27" s="98">
        <v>658</v>
      </c>
      <c r="S27" s="98">
        <v>655</v>
      </c>
      <c r="T27" s="98">
        <v>650</v>
      </c>
      <c r="U27" s="105">
        <v>645</v>
      </c>
      <c r="V27" s="105">
        <v>636</v>
      </c>
      <c r="W27" s="105">
        <v>639</v>
      </c>
      <c r="X27" s="37"/>
      <c r="AB27" s="10"/>
    </row>
    <row r="28" spans="2:29" ht="15" thickBot="1">
      <c r="B28" s="34"/>
      <c r="C28" s="42"/>
      <c r="D28" s="36"/>
      <c r="E28" s="36"/>
      <c r="F28" s="36"/>
      <c r="G28" s="36"/>
      <c r="H28" s="36"/>
      <c r="I28" s="36"/>
      <c r="J28" s="36"/>
      <c r="K28" s="36"/>
      <c r="L28" s="37"/>
      <c r="N28" s="34"/>
      <c r="O28" s="97" t="s">
        <v>688</v>
      </c>
      <c r="P28" s="83">
        <v>121241</v>
      </c>
      <c r="Q28" s="99">
        <v>123483</v>
      </c>
      <c r="R28" s="99">
        <v>125491</v>
      </c>
      <c r="S28" s="99">
        <v>78827</v>
      </c>
      <c r="T28" s="99">
        <v>88860</v>
      </c>
      <c r="U28" s="106">
        <v>87615</v>
      </c>
      <c r="V28" s="106">
        <v>95286</v>
      </c>
      <c r="W28" s="106">
        <v>95544</v>
      </c>
      <c r="X28" s="37"/>
    </row>
    <row r="29" spans="2:29" ht="15" thickBot="1">
      <c r="B29" s="51"/>
      <c r="C29" s="52"/>
      <c r="D29" s="52"/>
      <c r="E29" s="52"/>
      <c r="F29" s="52"/>
      <c r="G29" s="52"/>
      <c r="H29" s="52"/>
      <c r="I29" s="52"/>
      <c r="J29" s="52"/>
      <c r="K29" s="52"/>
      <c r="L29" s="53"/>
      <c r="N29" s="34"/>
      <c r="O29" s="50" t="s">
        <v>689</v>
      </c>
      <c r="P29" s="83">
        <v>23988139</v>
      </c>
      <c r="Q29" s="99">
        <v>24005430</v>
      </c>
      <c r="R29" s="99">
        <v>24038014</v>
      </c>
      <c r="S29" s="99">
        <v>24101362</v>
      </c>
      <c r="T29" s="99">
        <v>24110132</v>
      </c>
      <c r="U29" s="106">
        <v>24128941</v>
      </c>
      <c r="V29" s="106">
        <v>24146202</v>
      </c>
      <c r="W29" s="106">
        <v>24160382</v>
      </c>
      <c r="X29" s="37"/>
    </row>
    <row r="30" spans="2:29" ht="5.25" customHeight="1" thickBot="1">
      <c r="N30" s="34"/>
      <c r="O30" s="36"/>
      <c r="P30" s="36"/>
      <c r="Q30" s="36"/>
      <c r="R30" s="36"/>
      <c r="S30" s="36"/>
      <c r="T30" s="36"/>
      <c r="U30" s="36"/>
      <c r="V30" s="36"/>
      <c r="W30" s="36"/>
      <c r="X30" s="37"/>
    </row>
    <row r="31" spans="2:29" ht="5.25" customHeight="1">
      <c r="B31" s="31"/>
      <c r="C31" s="228" t="s">
        <v>819</v>
      </c>
      <c r="D31" s="228"/>
      <c r="E31" s="228"/>
      <c r="F31" s="228"/>
      <c r="G31" s="228"/>
      <c r="H31" s="228"/>
      <c r="I31" s="228"/>
      <c r="J31" s="228"/>
      <c r="K31" s="228"/>
      <c r="L31" s="229"/>
      <c r="N31" s="34"/>
      <c r="O31" s="42"/>
      <c r="P31" s="42"/>
      <c r="Q31" s="42"/>
      <c r="R31" s="42"/>
      <c r="S31" s="36"/>
      <c r="T31" s="36"/>
      <c r="U31" s="36"/>
      <c r="V31" s="36"/>
      <c r="W31" s="36"/>
      <c r="X31" s="37"/>
      <c r="AC31" s="43"/>
    </row>
    <row r="32" spans="2:29" ht="15" customHeight="1">
      <c r="B32" s="34"/>
      <c r="C32" s="230"/>
      <c r="D32" s="230"/>
      <c r="E32" s="230"/>
      <c r="F32" s="230"/>
      <c r="G32" s="230"/>
      <c r="H32" s="230"/>
      <c r="I32" s="230"/>
      <c r="J32" s="230"/>
      <c r="K32" s="230"/>
      <c r="L32" s="231"/>
      <c r="N32" s="34"/>
      <c r="O32" s="42"/>
      <c r="P32" s="42"/>
      <c r="Q32" s="42"/>
      <c r="R32" s="42"/>
      <c r="S32" s="36"/>
      <c r="T32" s="36"/>
      <c r="U32" s="36"/>
      <c r="V32" s="36"/>
      <c r="W32" s="36"/>
      <c r="X32" s="37"/>
      <c r="AC32" s="43"/>
    </row>
    <row r="33" spans="2:29" ht="15" customHeight="1">
      <c r="B33" s="34"/>
      <c r="C33" s="230"/>
      <c r="D33" s="230"/>
      <c r="E33" s="230"/>
      <c r="F33" s="230"/>
      <c r="G33" s="230"/>
      <c r="H33" s="230"/>
      <c r="I33" s="230"/>
      <c r="J33" s="230"/>
      <c r="K33" s="230"/>
      <c r="L33" s="231"/>
      <c r="N33" s="34"/>
      <c r="O33" s="42"/>
      <c r="P33" s="42"/>
      <c r="Q33" s="42"/>
      <c r="R33" s="42"/>
      <c r="S33" s="36"/>
      <c r="T33" s="36"/>
      <c r="U33" s="36"/>
      <c r="V33" s="36"/>
      <c r="W33" s="36"/>
      <c r="X33" s="37"/>
      <c r="AC33" s="43"/>
    </row>
    <row r="34" spans="2:29" s="64" customFormat="1" ht="15" customHeight="1">
      <c r="B34" s="61"/>
      <c r="C34" s="230"/>
      <c r="D34" s="230"/>
      <c r="E34" s="230"/>
      <c r="F34" s="230"/>
      <c r="G34" s="230"/>
      <c r="H34" s="230"/>
      <c r="I34" s="230"/>
      <c r="J34" s="230"/>
      <c r="K34" s="230"/>
      <c r="L34" s="231"/>
      <c r="N34" s="61"/>
      <c r="O34" s="65"/>
      <c r="P34" s="65"/>
      <c r="Q34" s="65"/>
      <c r="R34" s="65"/>
      <c r="S34" s="62"/>
      <c r="T34" s="62"/>
      <c r="U34" s="62" t="s">
        <v>798</v>
      </c>
      <c r="V34" s="62"/>
      <c r="W34" s="62"/>
      <c r="X34" s="63"/>
      <c r="AC34" s="43"/>
    </row>
    <row r="35" spans="2:29" s="64" customFormat="1" ht="15" customHeight="1">
      <c r="B35" s="61"/>
      <c r="C35" s="230"/>
      <c r="D35" s="230"/>
      <c r="E35" s="230"/>
      <c r="F35" s="230"/>
      <c r="G35" s="230"/>
      <c r="H35" s="230"/>
      <c r="I35" s="230"/>
      <c r="J35" s="230"/>
      <c r="K35" s="230"/>
      <c r="L35" s="231"/>
      <c r="N35" s="61"/>
      <c r="O35" s="65"/>
      <c r="P35" s="65"/>
      <c r="Q35" s="65"/>
      <c r="R35" s="65"/>
      <c r="S35" s="62"/>
      <c r="T35" s="62"/>
      <c r="U35" s="62"/>
      <c r="V35" s="62"/>
      <c r="W35" s="62"/>
      <c r="X35" s="63"/>
      <c r="AC35" s="43"/>
    </row>
    <row r="36" spans="2:29" ht="15" customHeight="1">
      <c r="B36" s="34"/>
      <c r="C36" s="230"/>
      <c r="D36" s="230"/>
      <c r="E36" s="230"/>
      <c r="F36" s="230"/>
      <c r="G36" s="230"/>
      <c r="H36" s="230"/>
      <c r="I36" s="230"/>
      <c r="J36" s="230"/>
      <c r="K36" s="230"/>
      <c r="L36" s="231"/>
      <c r="N36" s="34"/>
      <c r="O36" s="42"/>
      <c r="P36" s="42"/>
      <c r="Q36" s="42"/>
      <c r="R36" s="42"/>
      <c r="S36" s="36"/>
      <c r="T36" s="36"/>
      <c r="U36" s="36"/>
      <c r="V36" s="36"/>
      <c r="W36" s="36"/>
      <c r="X36" s="37"/>
      <c r="AC36" s="43"/>
    </row>
    <row r="37" spans="2:29" ht="15" customHeight="1">
      <c r="B37" s="34"/>
      <c r="C37" s="230"/>
      <c r="D37" s="230"/>
      <c r="E37" s="230"/>
      <c r="F37" s="230"/>
      <c r="G37" s="230"/>
      <c r="H37" s="230"/>
      <c r="I37" s="230"/>
      <c r="J37" s="230"/>
      <c r="K37" s="230"/>
      <c r="L37" s="231"/>
      <c r="N37" s="34"/>
      <c r="O37" s="42"/>
      <c r="P37" s="42"/>
      <c r="Q37" s="42"/>
      <c r="R37" s="42"/>
      <c r="S37" s="36"/>
      <c r="T37" s="36"/>
      <c r="U37" s="36"/>
      <c r="V37" s="36"/>
      <c r="W37" s="36"/>
      <c r="X37" s="37"/>
    </row>
    <row r="38" spans="2:29" ht="15" customHeight="1">
      <c r="B38" s="34"/>
      <c r="C38" s="230"/>
      <c r="D38" s="230"/>
      <c r="E38" s="230"/>
      <c r="F38" s="230"/>
      <c r="G38" s="230"/>
      <c r="H38" s="230"/>
      <c r="I38" s="230"/>
      <c r="J38" s="230"/>
      <c r="K38" s="230"/>
      <c r="L38" s="231"/>
      <c r="N38" s="34"/>
      <c r="O38" s="42"/>
      <c r="P38" s="42"/>
      <c r="Q38" s="42"/>
      <c r="R38" s="42"/>
      <c r="S38" s="36"/>
      <c r="T38" s="36"/>
      <c r="U38" s="36"/>
      <c r="V38" s="36"/>
      <c r="W38" s="36"/>
      <c r="X38" s="37"/>
    </row>
    <row r="39" spans="2:29" ht="15" customHeight="1">
      <c r="B39" s="34"/>
      <c r="C39" s="230"/>
      <c r="D39" s="230"/>
      <c r="E39" s="230"/>
      <c r="F39" s="230"/>
      <c r="G39" s="230"/>
      <c r="H39" s="230"/>
      <c r="I39" s="230"/>
      <c r="J39" s="230"/>
      <c r="K39" s="230"/>
      <c r="L39" s="231"/>
      <c r="N39" s="34"/>
      <c r="O39" s="42"/>
      <c r="P39" s="42"/>
      <c r="Q39" s="42"/>
      <c r="R39" s="42"/>
      <c r="S39" s="36"/>
      <c r="T39" s="36"/>
      <c r="U39" s="36"/>
      <c r="V39" s="36"/>
      <c r="W39" s="36"/>
      <c r="X39" s="37"/>
      <c r="AC39" s="10"/>
    </row>
    <row r="40" spans="2:29" ht="15" customHeight="1">
      <c r="B40" s="34"/>
      <c r="C40" s="230"/>
      <c r="D40" s="230"/>
      <c r="E40" s="230"/>
      <c r="F40" s="230"/>
      <c r="G40" s="230"/>
      <c r="H40" s="230"/>
      <c r="I40" s="230"/>
      <c r="J40" s="230"/>
      <c r="K40" s="230"/>
      <c r="L40" s="231"/>
      <c r="N40" s="34"/>
      <c r="O40" s="42"/>
      <c r="P40" s="42"/>
      <c r="Q40" s="42"/>
      <c r="R40" s="42"/>
      <c r="S40" s="36"/>
      <c r="T40" s="36"/>
      <c r="U40" s="36"/>
      <c r="V40" s="36"/>
      <c r="W40" s="36"/>
      <c r="X40" s="37"/>
    </row>
    <row r="41" spans="2:29" ht="15" customHeight="1">
      <c r="B41" s="34"/>
      <c r="C41" s="230"/>
      <c r="D41" s="230"/>
      <c r="E41" s="230"/>
      <c r="F41" s="230"/>
      <c r="G41" s="230"/>
      <c r="H41" s="230"/>
      <c r="I41" s="230"/>
      <c r="J41" s="230"/>
      <c r="K41" s="230"/>
      <c r="L41" s="231"/>
      <c r="N41" s="34"/>
      <c r="O41" s="36"/>
      <c r="P41" s="36"/>
      <c r="Q41" s="36"/>
      <c r="R41" s="36"/>
      <c r="S41" s="36"/>
      <c r="T41" s="36"/>
      <c r="U41" s="36"/>
      <c r="V41" s="36"/>
      <c r="W41" s="36"/>
      <c r="X41" s="37"/>
      <c r="AA41" s="12"/>
      <c r="AC41" s="10"/>
    </row>
    <row r="42" spans="2:29" ht="7.5" customHeight="1" thickBot="1">
      <c r="B42" s="51"/>
      <c r="C42" s="232"/>
      <c r="D42" s="232"/>
      <c r="E42" s="232"/>
      <c r="F42" s="232"/>
      <c r="G42" s="232"/>
      <c r="H42" s="232"/>
      <c r="I42" s="232"/>
      <c r="J42" s="232"/>
      <c r="K42" s="232"/>
      <c r="L42" s="233"/>
      <c r="N42" s="38"/>
      <c r="O42" s="39"/>
      <c r="P42" s="39"/>
      <c r="Q42" s="39"/>
      <c r="R42" s="39"/>
      <c r="S42" s="39"/>
      <c r="T42" s="39"/>
      <c r="U42" s="39"/>
      <c r="V42" s="52"/>
      <c r="W42" s="39"/>
      <c r="X42" s="40"/>
    </row>
  </sheetData>
  <mergeCells count="9">
    <mergeCell ref="T6:U6"/>
    <mergeCell ref="T8:U8"/>
    <mergeCell ref="T10:U10"/>
    <mergeCell ref="T12:U12"/>
    <mergeCell ref="C31:L42"/>
    <mergeCell ref="T23:U23"/>
    <mergeCell ref="T16:U16"/>
    <mergeCell ref="T14:U14"/>
    <mergeCell ref="T18:U1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Q110"/>
  <sheetViews>
    <sheetView topLeftCell="E1" zoomScale="80" zoomScaleNormal="80" workbookViewId="0">
      <selection activeCell="K44" sqref="K44"/>
    </sheetView>
  </sheetViews>
  <sheetFormatPr defaultRowHeight="14.25"/>
  <cols>
    <col min="1" max="1" width="15.85546875" style="6" customWidth="1"/>
    <col min="2" max="2" width="22.28515625" style="6" customWidth="1"/>
    <col min="3" max="3" width="33.42578125" style="6" customWidth="1"/>
    <col min="4" max="4" width="37.42578125" style="6" customWidth="1"/>
    <col min="5" max="5" width="27.140625" style="6" customWidth="1"/>
    <col min="6" max="6" width="17.140625" style="6" customWidth="1"/>
    <col min="7" max="7" width="47.7109375" style="6" customWidth="1"/>
    <col min="8" max="8" width="12.5703125" style="6" customWidth="1"/>
    <col min="9" max="9" width="11.28515625" style="6" customWidth="1"/>
    <col min="10" max="10" width="15.28515625" style="6" customWidth="1"/>
    <col min="11" max="11" width="12.42578125" style="6" customWidth="1"/>
    <col min="12" max="12" width="37.140625" style="11" customWidth="1"/>
    <col min="13" max="13" width="35" style="6" customWidth="1"/>
    <col min="14" max="14" width="35.7109375" style="6" customWidth="1"/>
    <col min="15" max="16384" width="9.140625" style="6"/>
  </cols>
  <sheetData>
    <row r="1" spans="1:13" ht="23.25">
      <c r="A1" s="8" t="s">
        <v>14</v>
      </c>
      <c r="D1" s="9" t="str">
        <f>'[2]1-Summary'!H1</f>
        <v>June 2018</v>
      </c>
      <c r="L1" s="11" t="s">
        <v>699</v>
      </c>
    </row>
    <row r="2" spans="1:13" ht="46.5" hidden="1" customHeight="1">
      <c r="A2" s="13" t="s">
        <v>37</v>
      </c>
      <c r="B2" s="13" t="s">
        <v>38</v>
      </c>
      <c r="C2" s="13" t="s">
        <v>39</v>
      </c>
      <c r="D2" s="13" t="s">
        <v>40</v>
      </c>
      <c r="E2" s="13" t="s">
        <v>41</v>
      </c>
      <c r="F2" s="13" t="s">
        <v>42</v>
      </c>
      <c r="G2" s="13" t="s">
        <v>43</v>
      </c>
      <c r="H2" s="13" t="s">
        <v>44</v>
      </c>
      <c r="I2" s="13" t="s">
        <v>615</v>
      </c>
      <c r="J2" s="13" t="s">
        <v>616</v>
      </c>
      <c r="K2" s="13" t="s">
        <v>617</v>
      </c>
      <c r="L2" s="13" t="s">
        <v>618</v>
      </c>
      <c r="M2" s="13" t="s">
        <v>619</v>
      </c>
    </row>
    <row r="3" spans="1:13" ht="45" hidden="1">
      <c r="A3" s="14" t="s">
        <v>45</v>
      </c>
      <c r="B3" s="14" t="s">
        <v>46</v>
      </c>
      <c r="C3" s="14" t="s">
        <v>47</v>
      </c>
      <c r="D3" s="14" t="s">
        <v>48</v>
      </c>
      <c r="E3" s="14" t="s">
        <v>49</v>
      </c>
      <c r="F3" s="14" t="s">
        <v>50</v>
      </c>
      <c r="G3" s="14" t="s">
        <v>51</v>
      </c>
      <c r="H3" s="14" t="s">
        <v>52</v>
      </c>
      <c r="I3" s="15">
        <v>1</v>
      </c>
      <c r="J3" s="15" t="s">
        <v>620</v>
      </c>
      <c r="K3" s="16" t="s">
        <v>621</v>
      </c>
      <c r="L3" s="17"/>
      <c r="M3" s="18"/>
    </row>
    <row r="4" spans="1:13" ht="135" hidden="1">
      <c r="A4" s="14" t="s">
        <v>54</v>
      </c>
      <c r="B4" s="14" t="s">
        <v>55</v>
      </c>
      <c r="C4" s="14" t="s">
        <v>56</v>
      </c>
      <c r="D4" s="19" t="s">
        <v>57</v>
      </c>
      <c r="E4" s="19" t="s">
        <v>58</v>
      </c>
      <c r="F4" s="19" t="s">
        <v>50</v>
      </c>
      <c r="G4" s="20" t="s">
        <v>59</v>
      </c>
      <c r="H4" s="19" t="s">
        <v>60</v>
      </c>
      <c r="I4" s="15">
        <v>1</v>
      </c>
      <c r="J4" s="15" t="s">
        <v>622</v>
      </c>
      <c r="K4" s="16" t="s">
        <v>621</v>
      </c>
      <c r="L4" s="17"/>
      <c r="M4" s="18"/>
    </row>
    <row r="5" spans="1:13" ht="90" hidden="1">
      <c r="A5" s="19" t="s">
        <v>61</v>
      </c>
      <c r="B5" s="19" t="s">
        <v>657</v>
      </c>
      <c r="C5" s="19" t="s">
        <v>62</v>
      </c>
      <c r="D5" s="19" t="s">
        <v>63</v>
      </c>
      <c r="E5" s="19" t="s">
        <v>64</v>
      </c>
      <c r="F5" s="19" t="s">
        <v>50</v>
      </c>
      <c r="G5" s="20" t="s">
        <v>65</v>
      </c>
      <c r="H5" s="19" t="s">
        <v>66</v>
      </c>
      <c r="I5" s="15">
        <v>1</v>
      </c>
      <c r="J5" s="15" t="s">
        <v>622</v>
      </c>
      <c r="K5" s="16" t="s">
        <v>621</v>
      </c>
      <c r="L5" s="17"/>
      <c r="M5" s="69"/>
    </row>
    <row r="6" spans="1:13" ht="105" hidden="1">
      <c r="A6" s="14" t="s">
        <v>67</v>
      </c>
      <c r="B6" s="14" t="s">
        <v>68</v>
      </c>
      <c r="C6" s="14" t="s">
        <v>69</v>
      </c>
      <c r="D6" s="14" t="s">
        <v>70</v>
      </c>
      <c r="E6" s="14" t="s">
        <v>71</v>
      </c>
      <c r="F6" s="14" t="s">
        <v>50</v>
      </c>
      <c r="G6" s="21"/>
      <c r="H6" s="14" t="s">
        <v>72</v>
      </c>
      <c r="I6" s="15">
        <v>1</v>
      </c>
      <c r="J6" s="15" t="s">
        <v>622</v>
      </c>
      <c r="K6" s="16" t="s">
        <v>621</v>
      </c>
      <c r="L6" s="17"/>
      <c r="M6" s="18"/>
    </row>
    <row r="7" spans="1:13" ht="120" hidden="1">
      <c r="A7" s="14" t="s">
        <v>73</v>
      </c>
      <c r="B7" s="14" t="s">
        <v>658</v>
      </c>
      <c r="C7" s="14" t="s">
        <v>74</v>
      </c>
      <c r="D7" s="14" t="s">
        <v>75</v>
      </c>
      <c r="E7" s="14" t="s">
        <v>76</v>
      </c>
      <c r="F7" s="14" t="s">
        <v>50</v>
      </c>
      <c r="G7" s="21" t="s">
        <v>77</v>
      </c>
      <c r="H7" s="14" t="s">
        <v>78</v>
      </c>
      <c r="I7" s="15">
        <v>1</v>
      </c>
      <c r="J7" s="15" t="s">
        <v>622</v>
      </c>
      <c r="K7" s="16" t="s">
        <v>621</v>
      </c>
      <c r="L7" s="17"/>
      <c r="M7" s="18"/>
    </row>
    <row r="8" spans="1:13" ht="75" hidden="1">
      <c r="A8" s="14" t="s">
        <v>79</v>
      </c>
      <c r="B8" s="14" t="s">
        <v>80</v>
      </c>
      <c r="C8" s="14" t="s">
        <v>81</v>
      </c>
      <c r="D8" s="14" t="s">
        <v>82</v>
      </c>
      <c r="E8" s="14" t="s">
        <v>83</v>
      </c>
      <c r="F8" s="14" t="s">
        <v>50</v>
      </c>
      <c r="G8" s="21" t="s">
        <v>84</v>
      </c>
      <c r="H8" s="14" t="s">
        <v>85</v>
      </c>
      <c r="I8" s="15">
        <v>1</v>
      </c>
      <c r="J8" s="15" t="s">
        <v>622</v>
      </c>
      <c r="K8" s="16" t="s">
        <v>621</v>
      </c>
      <c r="L8" s="17"/>
      <c r="M8" s="18"/>
    </row>
    <row r="9" spans="1:13" ht="75" hidden="1">
      <c r="A9" s="14" t="s">
        <v>86</v>
      </c>
      <c r="B9" s="14" t="s">
        <v>87</v>
      </c>
      <c r="C9" s="14" t="s">
        <v>88</v>
      </c>
      <c r="D9" s="14" t="s">
        <v>89</v>
      </c>
      <c r="E9" s="14" t="s">
        <v>90</v>
      </c>
      <c r="F9" s="14" t="s">
        <v>50</v>
      </c>
      <c r="G9" s="21" t="s">
        <v>65</v>
      </c>
      <c r="H9" s="14" t="s">
        <v>91</v>
      </c>
      <c r="I9" s="15">
        <v>1</v>
      </c>
      <c r="J9" s="15" t="s">
        <v>622</v>
      </c>
      <c r="K9" s="16" t="s">
        <v>621</v>
      </c>
      <c r="L9" s="17"/>
      <c r="M9" s="69"/>
    </row>
    <row r="10" spans="1:13" ht="75" hidden="1">
      <c r="A10" s="14" t="s">
        <v>92</v>
      </c>
      <c r="B10" s="14" t="s">
        <v>93</v>
      </c>
      <c r="C10" s="14" t="s">
        <v>94</v>
      </c>
      <c r="D10" s="14" t="s">
        <v>95</v>
      </c>
      <c r="E10" s="14" t="s">
        <v>90</v>
      </c>
      <c r="F10" s="14" t="s">
        <v>50</v>
      </c>
      <c r="G10" s="21" t="s">
        <v>65</v>
      </c>
      <c r="H10" s="14" t="s">
        <v>96</v>
      </c>
      <c r="I10" s="15">
        <v>1</v>
      </c>
      <c r="J10" s="15" t="s">
        <v>622</v>
      </c>
      <c r="K10" s="16" t="s">
        <v>621</v>
      </c>
      <c r="L10" s="17"/>
      <c r="M10" s="71"/>
    </row>
    <row r="11" spans="1:13" ht="373.5" hidden="1" customHeight="1">
      <c r="A11" s="14" t="s">
        <v>97</v>
      </c>
      <c r="B11" s="14" t="s">
        <v>98</v>
      </c>
      <c r="C11" s="14" t="s">
        <v>99</v>
      </c>
      <c r="D11" s="14" t="s">
        <v>100</v>
      </c>
      <c r="E11" s="14" t="s">
        <v>101</v>
      </c>
      <c r="F11" s="14" t="s">
        <v>50</v>
      </c>
      <c r="G11" s="21" t="s">
        <v>65</v>
      </c>
      <c r="H11" s="14" t="s">
        <v>102</v>
      </c>
      <c r="I11" s="15">
        <v>1</v>
      </c>
      <c r="J11" s="15" t="s">
        <v>622</v>
      </c>
      <c r="K11" s="16" t="s">
        <v>621</v>
      </c>
      <c r="L11" s="17"/>
      <c r="M11" s="69"/>
    </row>
    <row r="12" spans="1:13" ht="60" hidden="1">
      <c r="A12" s="14" t="s">
        <v>103</v>
      </c>
      <c r="B12" s="14" t="s">
        <v>104</v>
      </c>
      <c r="C12" s="14" t="s">
        <v>99</v>
      </c>
      <c r="D12" s="14" t="s">
        <v>105</v>
      </c>
      <c r="E12" s="14" t="s">
        <v>106</v>
      </c>
      <c r="F12" s="14" t="s">
        <v>50</v>
      </c>
      <c r="G12" s="21" t="s">
        <v>65</v>
      </c>
      <c r="H12" s="14" t="s">
        <v>107</v>
      </c>
      <c r="I12" s="15">
        <v>1</v>
      </c>
      <c r="J12" s="15" t="s">
        <v>622</v>
      </c>
      <c r="K12" s="16" t="s">
        <v>621</v>
      </c>
      <c r="L12" s="17"/>
      <c r="M12" s="18"/>
    </row>
    <row r="13" spans="1:13" ht="75" hidden="1">
      <c r="A13" s="14" t="s">
        <v>108</v>
      </c>
      <c r="B13" s="14" t="s">
        <v>109</v>
      </c>
      <c r="C13" s="14" t="s">
        <v>110</v>
      </c>
      <c r="D13" s="14" t="s">
        <v>111</v>
      </c>
      <c r="E13" s="14" t="s">
        <v>112</v>
      </c>
      <c r="F13" s="14" t="s">
        <v>50</v>
      </c>
      <c r="G13" s="14" t="s">
        <v>113</v>
      </c>
      <c r="H13" s="14" t="s">
        <v>114</v>
      </c>
      <c r="I13" s="15">
        <v>1</v>
      </c>
      <c r="J13" s="15" t="s">
        <v>623</v>
      </c>
      <c r="K13" s="16" t="s">
        <v>621</v>
      </c>
      <c r="L13" s="17"/>
      <c r="M13" s="69"/>
    </row>
    <row r="14" spans="1:13" ht="120" hidden="1">
      <c r="A14" s="14" t="s">
        <v>115</v>
      </c>
      <c r="B14" s="14" t="s">
        <v>116</v>
      </c>
      <c r="C14" s="14" t="s">
        <v>117</v>
      </c>
      <c r="D14" s="14" t="s">
        <v>118</v>
      </c>
      <c r="E14" s="14" t="s">
        <v>119</v>
      </c>
      <c r="F14" s="14" t="s">
        <v>50</v>
      </c>
      <c r="G14" s="14" t="s">
        <v>113</v>
      </c>
      <c r="H14" s="14" t="s">
        <v>120</v>
      </c>
      <c r="I14" s="15">
        <v>1</v>
      </c>
      <c r="J14" s="15" t="s">
        <v>623</v>
      </c>
      <c r="K14" s="16" t="s">
        <v>621</v>
      </c>
      <c r="L14" s="17"/>
      <c r="M14" s="18"/>
    </row>
    <row r="15" spans="1:13" ht="195" hidden="1">
      <c r="A15" s="14" t="s">
        <v>121</v>
      </c>
      <c r="B15" s="14" t="s">
        <v>122</v>
      </c>
      <c r="C15" s="14" t="s">
        <v>123</v>
      </c>
      <c r="D15" s="14" t="s">
        <v>124</v>
      </c>
      <c r="E15" s="14" t="s">
        <v>119</v>
      </c>
      <c r="F15" s="14" t="s">
        <v>50</v>
      </c>
      <c r="G15" s="14" t="s">
        <v>113</v>
      </c>
      <c r="H15" s="14" t="s">
        <v>125</v>
      </c>
      <c r="I15" s="15">
        <v>1</v>
      </c>
      <c r="J15" s="15" t="s">
        <v>623</v>
      </c>
      <c r="K15" s="16" t="s">
        <v>621</v>
      </c>
      <c r="L15" s="17"/>
      <c r="M15" s="18"/>
    </row>
    <row r="16" spans="1:13" ht="135" hidden="1">
      <c r="A16" s="14" t="s">
        <v>126</v>
      </c>
      <c r="B16" s="14" t="s">
        <v>127</v>
      </c>
      <c r="C16" s="14" t="s">
        <v>128</v>
      </c>
      <c r="D16" s="14" t="s">
        <v>129</v>
      </c>
      <c r="E16" s="14" t="s">
        <v>130</v>
      </c>
      <c r="F16" s="14" t="s">
        <v>131</v>
      </c>
      <c r="G16" s="21" t="s">
        <v>65</v>
      </c>
      <c r="H16" s="14" t="s">
        <v>132</v>
      </c>
      <c r="I16" s="15">
        <v>1</v>
      </c>
      <c r="J16" s="15" t="s">
        <v>622</v>
      </c>
      <c r="K16" s="16" t="s">
        <v>621</v>
      </c>
      <c r="L16" s="17"/>
      <c r="M16" s="18"/>
    </row>
    <row r="17" spans="1:17" ht="120" hidden="1">
      <c r="A17" s="14" t="s">
        <v>133</v>
      </c>
      <c r="B17" s="14" t="s">
        <v>134</v>
      </c>
      <c r="C17" s="14" t="s">
        <v>135</v>
      </c>
      <c r="D17" s="14" t="s">
        <v>136</v>
      </c>
      <c r="E17" s="14" t="s">
        <v>130</v>
      </c>
      <c r="F17" s="14" t="s">
        <v>131</v>
      </c>
      <c r="G17" s="21" t="s">
        <v>65</v>
      </c>
      <c r="H17" s="14" t="s">
        <v>137</v>
      </c>
      <c r="I17" s="15">
        <v>1</v>
      </c>
      <c r="J17" s="15" t="s">
        <v>622</v>
      </c>
      <c r="K17" s="16" t="s">
        <v>621</v>
      </c>
      <c r="L17" s="17"/>
      <c r="M17" s="18"/>
    </row>
    <row r="18" spans="1:17" ht="60" hidden="1">
      <c r="A18" s="14" t="s">
        <v>138</v>
      </c>
      <c r="B18" s="14" t="s">
        <v>139</v>
      </c>
      <c r="C18" s="14" t="s">
        <v>140</v>
      </c>
      <c r="D18" s="14" t="s">
        <v>141</v>
      </c>
      <c r="E18" s="14" t="s">
        <v>142</v>
      </c>
      <c r="F18" s="14" t="s">
        <v>131</v>
      </c>
      <c r="G18" s="21" t="s">
        <v>53</v>
      </c>
      <c r="H18" s="14" t="s">
        <v>143</v>
      </c>
      <c r="I18" s="15">
        <v>1</v>
      </c>
      <c r="J18" s="15" t="s">
        <v>624</v>
      </c>
      <c r="K18" s="16" t="s">
        <v>621</v>
      </c>
      <c r="L18" s="17"/>
      <c r="M18" s="18"/>
    </row>
    <row r="19" spans="1:17" ht="135" hidden="1">
      <c r="A19" s="14" t="s">
        <v>144</v>
      </c>
      <c r="B19" s="14" t="s">
        <v>145</v>
      </c>
      <c r="C19" s="14" t="s">
        <v>146</v>
      </c>
      <c r="D19" s="14" t="s">
        <v>147</v>
      </c>
      <c r="E19" s="14" t="s">
        <v>148</v>
      </c>
      <c r="F19" s="14" t="s">
        <v>149</v>
      </c>
      <c r="G19" s="21" t="s">
        <v>150</v>
      </c>
      <c r="H19" s="14" t="s">
        <v>151</v>
      </c>
      <c r="I19" s="15">
        <v>1</v>
      </c>
      <c r="J19" s="15" t="s">
        <v>624</v>
      </c>
      <c r="K19" s="16" t="s">
        <v>621</v>
      </c>
      <c r="L19" s="17"/>
      <c r="M19" s="18"/>
    </row>
    <row r="20" spans="1:17" ht="75" hidden="1">
      <c r="A20" s="14" t="s">
        <v>152</v>
      </c>
      <c r="B20" s="14" t="s">
        <v>153</v>
      </c>
      <c r="C20" s="14" t="s">
        <v>154</v>
      </c>
      <c r="D20" s="14" t="s">
        <v>155</v>
      </c>
      <c r="E20" s="14" t="s">
        <v>156</v>
      </c>
      <c r="F20" s="14" t="s">
        <v>50</v>
      </c>
      <c r="G20" s="21" t="s">
        <v>65</v>
      </c>
      <c r="H20" s="22" t="s">
        <v>157</v>
      </c>
      <c r="I20" s="15">
        <v>1</v>
      </c>
      <c r="J20" s="15" t="s">
        <v>622</v>
      </c>
      <c r="K20" s="16" t="s">
        <v>621</v>
      </c>
      <c r="L20" s="17"/>
      <c r="M20" s="18"/>
    </row>
    <row r="21" spans="1:17" ht="105" hidden="1">
      <c r="A21" s="14" t="s">
        <v>158</v>
      </c>
      <c r="B21" s="14" t="s">
        <v>159</v>
      </c>
      <c r="C21" s="14" t="s">
        <v>160</v>
      </c>
      <c r="D21" s="14" t="s">
        <v>161</v>
      </c>
      <c r="E21" s="14" t="s">
        <v>156</v>
      </c>
      <c r="F21" s="14" t="s">
        <v>50</v>
      </c>
      <c r="G21" s="21" t="s">
        <v>65</v>
      </c>
      <c r="H21" s="22" t="s">
        <v>162</v>
      </c>
      <c r="I21" s="22">
        <v>1</v>
      </c>
      <c r="J21" s="15" t="s">
        <v>622</v>
      </c>
      <c r="K21" s="16" t="s">
        <v>621</v>
      </c>
      <c r="L21" s="17"/>
      <c r="M21" s="18"/>
    </row>
    <row r="22" spans="1:17" ht="90" hidden="1">
      <c r="A22" s="14" t="s">
        <v>659</v>
      </c>
      <c r="B22" s="14" t="s">
        <v>661</v>
      </c>
      <c r="C22" s="14" t="s">
        <v>662</v>
      </c>
      <c r="D22" s="14" t="s">
        <v>663</v>
      </c>
      <c r="E22" s="14" t="s">
        <v>667</v>
      </c>
      <c r="F22" s="14" t="s">
        <v>149</v>
      </c>
      <c r="G22" s="21" t="s">
        <v>668</v>
      </c>
      <c r="H22" s="22" t="s">
        <v>669</v>
      </c>
      <c r="I22" s="22">
        <v>1</v>
      </c>
      <c r="J22" s="15" t="s">
        <v>671</v>
      </c>
      <c r="K22" s="16" t="s">
        <v>621</v>
      </c>
      <c r="L22" s="17"/>
      <c r="M22" s="18"/>
    </row>
    <row r="23" spans="1:17" ht="90" hidden="1">
      <c r="A23" s="14" t="s">
        <v>660</v>
      </c>
      <c r="B23" s="14" t="s">
        <v>664</v>
      </c>
      <c r="C23" s="14" t="s">
        <v>665</v>
      </c>
      <c r="D23" s="14" t="s">
        <v>666</v>
      </c>
      <c r="E23" s="14" t="s">
        <v>667</v>
      </c>
      <c r="F23" s="14" t="s">
        <v>149</v>
      </c>
      <c r="G23" s="21" t="s">
        <v>668</v>
      </c>
      <c r="H23" s="22" t="s">
        <v>670</v>
      </c>
      <c r="I23" s="22">
        <v>1</v>
      </c>
      <c r="J23" s="15" t="s">
        <v>671</v>
      </c>
      <c r="K23" s="16" t="s">
        <v>621</v>
      </c>
      <c r="L23" s="17"/>
      <c r="M23" s="18"/>
    </row>
    <row r="24" spans="1:17" ht="315" hidden="1">
      <c r="A24" s="14" t="s">
        <v>163</v>
      </c>
      <c r="B24" s="14" t="s">
        <v>164</v>
      </c>
      <c r="C24" s="14" t="s">
        <v>165</v>
      </c>
      <c r="D24" s="14" t="s">
        <v>166</v>
      </c>
      <c r="E24" s="14" t="s">
        <v>167</v>
      </c>
      <c r="F24" s="14" t="s">
        <v>168</v>
      </c>
      <c r="G24" s="19" t="s">
        <v>169</v>
      </c>
      <c r="H24" s="19" t="s">
        <v>170</v>
      </c>
      <c r="I24" s="15">
        <v>2</v>
      </c>
      <c r="J24" s="15" t="s">
        <v>625</v>
      </c>
      <c r="K24" s="16" t="s">
        <v>621</v>
      </c>
      <c r="L24" s="17"/>
      <c r="M24" s="18"/>
    </row>
    <row r="25" spans="1:17" ht="180" hidden="1">
      <c r="A25" s="14" t="s">
        <v>171</v>
      </c>
      <c r="B25" s="14" t="s">
        <v>172</v>
      </c>
      <c r="C25" s="14" t="s">
        <v>173</v>
      </c>
      <c r="D25" s="14" t="s">
        <v>174</v>
      </c>
      <c r="E25" s="14" t="s">
        <v>175</v>
      </c>
      <c r="F25" s="14" t="s">
        <v>168</v>
      </c>
      <c r="G25" s="14" t="s">
        <v>176</v>
      </c>
      <c r="H25" s="22" t="s">
        <v>177</v>
      </c>
      <c r="I25" s="22">
        <v>4</v>
      </c>
      <c r="J25" s="22" t="s">
        <v>626</v>
      </c>
      <c r="K25" s="16" t="s">
        <v>621</v>
      </c>
      <c r="L25" s="23"/>
      <c r="M25" s="17"/>
    </row>
    <row r="26" spans="1:17" ht="195" hidden="1">
      <c r="A26" s="14" t="s">
        <v>178</v>
      </c>
      <c r="B26" s="14" t="s">
        <v>179</v>
      </c>
      <c r="C26" s="14" t="s">
        <v>180</v>
      </c>
      <c r="D26" s="14" t="s">
        <v>181</v>
      </c>
      <c r="E26" s="14" t="s">
        <v>175</v>
      </c>
      <c r="F26" s="14" t="s">
        <v>168</v>
      </c>
      <c r="G26" s="14" t="s">
        <v>182</v>
      </c>
      <c r="H26" s="22" t="s">
        <v>177</v>
      </c>
      <c r="I26" s="22">
        <v>3</v>
      </c>
      <c r="J26" s="22" t="s">
        <v>627</v>
      </c>
      <c r="K26" s="16" t="s">
        <v>621</v>
      </c>
      <c r="L26" s="17"/>
      <c r="M26" s="18"/>
    </row>
    <row r="27" spans="1:17" ht="195.75" hidden="1" customHeight="1">
      <c r="A27" s="14" t="s">
        <v>183</v>
      </c>
      <c r="B27" s="14" t="s">
        <v>184</v>
      </c>
      <c r="C27" s="14" t="s">
        <v>185</v>
      </c>
      <c r="D27" s="14" t="s">
        <v>186</v>
      </c>
      <c r="E27" s="14" t="s">
        <v>187</v>
      </c>
      <c r="F27" s="14" t="s">
        <v>131</v>
      </c>
      <c r="G27" s="14"/>
      <c r="H27" s="14" t="s">
        <v>188</v>
      </c>
      <c r="I27" s="22">
        <v>2</v>
      </c>
      <c r="J27" s="22" t="s">
        <v>628</v>
      </c>
      <c r="K27" s="16" t="s">
        <v>621</v>
      </c>
      <c r="L27" s="17"/>
      <c r="M27" s="71"/>
    </row>
    <row r="28" spans="1:17" ht="135" hidden="1">
      <c r="A28" s="21" t="s">
        <v>189</v>
      </c>
      <c r="B28" s="19" t="s">
        <v>190</v>
      </c>
      <c r="C28" s="19" t="s">
        <v>191</v>
      </c>
      <c r="D28" s="19" t="s">
        <v>192</v>
      </c>
      <c r="E28" s="19" t="s">
        <v>193</v>
      </c>
      <c r="F28" s="19" t="s">
        <v>194</v>
      </c>
      <c r="G28" s="19"/>
      <c r="H28" s="19" t="s">
        <v>195</v>
      </c>
      <c r="I28" s="15">
        <v>2</v>
      </c>
      <c r="J28" s="22" t="s">
        <v>628</v>
      </c>
      <c r="K28" s="16" t="s">
        <v>621</v>
      </c>
      <c r="L28" s="17"/>
      <c r="M28" s="17"/>
    </row>
    <row r="29" spans="1:17" ht="135" hidden="1">
      <c r="A29" s="21" t="s">
        <v>196</v>
      </c>
      <c r="B29" s="19" t="s">
        <v>197</v>
      </c>
      <c r="C29" s="19" t="s">
        <v>191</v>
      </c>
      <c r="D29" s="19" t="s">
        <v>192</v>
      </c>
      <c r="E29" s="19" t="s">
        <v>193</v>
      </c>
      <c r="F29" s="19" t="s">
        <v>194</v>
      </c>
      <c r="G29" s="19"/>
      <c r="H29" s="19" t="s">
        <v>195</v>
      </c>
      <c r="I29" s="15">
        <v>2</v>
      </c>
      <c r="J29" s="22" t="s">
        <v>628</v>
      </c>
      <c r="K29" s="16" t="s">
        <v>621</v>
      </c>
      <c r="L29" s="17"/>
      <c r="M29" s="17"/>
    </row>
    <row r="30" spans="1:17" ht="60" hidden="1">
      <c r="A30" s="21" t="s">
        <v>198</v>
      </c>
      <c r="B30" s="19" t="s">
        <v>199</v>
      </c>
      <c r="C30" s="19" t="s">
        <v>200</v>
      </c>
      <c r="D30" s="19" t="s">
        <v>201</v>
      </c>
      <c r="E30" s="19" t="s">
        <v>202</v>
      </c>
      <c r="F30" s="19" t="s">
        <v>203</v>
      </c>
      <c r="G30" s="19"/>
      <c r="H30" s="19" t="s">
        <v>204</v>
      </c>
      <c r="I30" s="15">
        <v>2</v>
      </c>
      <c r="J30" s="15" t="s">
        <v>629</v>
      </c>
      <c r="K30" s="16" t="s">
        <v>621</v>
      </c>
      <c r="L30" s="17"/>
      <c r="M30" s="17"/>
    </row>
    <row r="31" spans="1:17" ht="90" hidden="1">
      <c r="A31" s="21" t="s">
        <v>205</v>
      </c>
      <c r="B31" s="19" t="s">
        <v>206</v>
      </c>
      <c r="C31" s="19" t="s">
        <v>200</v>
      </c>
      <c r="D31" s="19" t="s">
        <v>201</v>
      </c>
      <c r="E31" s="19" t="s">
        <v>207</v>
      </c>
      <c r="F31" s="19" t="s">
        <v>203</v>
      </c>
      <c r="G31" s="19"/>
      <c r="H31" s="19" t="s">
        <v>208</v>
      </c>
      <c r="I31" s="15">
        <v>2</v>
      </c>
      <c r="J31" s="15" t="s">
        <v>629</v>
      </c>
      <c r="K31" s="16" t="s">
        <v>621</v>
      </c>
      <c r="L31" s="17"/>
      <c r="M31" s="18"/>
    </row>
    <row r="32" spans="1:17" ht="174.75" hidden="1" customHeight="1">
      <c r="A32" s="21" t="s">
        <v>209</v>
      </c>
      <c r="B32" s="19" t="s">
        <v>210</v>
      </c>
      <c r="C32" s="19" t="s">
        <v>200</v>
      </c>
      <c r="D32" s="19" t="s">
        <v>201</v>
      </c>
      <c r="E32" s="19" t="s">
        <v>207</v>
      </c>
      <c r="F32" s="19" t="s">
        <v>203</v>
      </c>
      <c r="G32" s="19"/>
      <c r="H32" s="19" t="s">
        <v>211</v>
      </c>
      <c r="I32" s="15">
        <v>2</v>
      </c>
      <c r="J32" s="15" t="s">
        <v>629</v>
      </c>
      <c r="K32" s="16" t="s">
        <v>621</v>
      </c>
      <c r="L32" s="80"/>
      <c r="M32" s="80"/>
      <c r="N32" s="239"/>
      <c r="O32" s="240"/>
      <c r="P32" s="240"/>
      <c r="Q32" s="240"/>
    </row>
    <row r="33" spans="1:14" ht="165" hidden="1">
      <c r="A33" s="14" t="s">
        <v>212</v>
      </c>
      <c r="B33" s="14" t="s">
        <v>213</v>
      </c>
      <c r="C33" s="14" t="s">
        <v>214</v>
      </c>
      <c r="D33" s="14" t="s">
        <v>215</v>
      </c>
      <c r="E33" s="14" t="s">
        <v>216</v>
      </c>
      <c r="F33" s="14" t="s">
        <v>50</v>
      </c>
      <c r="G33" s="14" t="s">
        <v>65</v>
      </c>
      <c r="H33" s="14" t="s">
        <v>217</v>
      </c>
      <c r="I33" s="22">
        <v>2</v>
      </c>
      <c r="J33" s="22" t="s">
        <v>630</v>
      </c>
      <c r="K33" s="16" t="s">
        <v>621</v>
      </c>
      <c r="L33" s="17"/>
      <c r="M33" s="18"/>
    </row>
    <row r="34" spans="1:14" ht="75" hidden="1">
      <c r="A34" s="19" t="s">
        <v>218</v>
      </c>
      <c r="B34" s="19" t="s">
        <v>219</v>
      </c>
      <c r="C34" s="19" t="s">
        <v>220</v>
      </c>
      <c r="D34" s="19" t="s">
        <v>221</v>
      </c>
      <c r="E34" s="20" t="s">
        <v>222</v>
      </c>
      <c r="F34" s="19" t="s">
        <v>50</v>
      </c>
      <c r="G34" s="19"/>
      <c r="H34" s="19" t="s">
        <v>223</v>
      </c>
      <c r="I34" s="15">
        <v>2</v>
      </c>
      <c r="J34" s="15" t="s">
        <v>224</v>
      </c>
      <c r="K34" s="16" t="s">
        <v>621</v>
      </c>
      <c r="L34" s="17"/>
      <c r="M34" s="18"/>
    </row>
    <row r="35" spans="1:14" ht="60" hidden="1">
      <c r="A35" s="19" t="s">
        <v>225</v>
      </c>
      <c r="B35" s="19" t="s">
        <v>226</v>
      </c>
      <c r="C35" s="19" t="s">
        <v>227</v>
      </c>
      <c r="D35" s="19" t="s">
        <v>228</v>
      </c>
      <c r="E35" s="19" t="s">
        <v>229</v>
      </c>
      <c r="F35" s="19" t="s">
        <v>50</v>
      </c>
      <c r="G35" s="19"/>
      <c r="H35" s="19" t="s">
        <v>230</v>
      </c>
      <c r="I35" s="15">
        <v>2</v>
      </c>
      <c r="J35" s="15" t="s">
        <v>224</v>
      </c>
      <c r="K35" s="16" t="s">
        <v>621</v>
      </c>
      <c r="L35" s="17"/>
      <c r="M35" s="18"/>
    </row>
    <row r="36" spans="1:14" ht="165" hidden="1">
      <c r="A36" s="19" t="s">
        <v>231</v>
      </c>
      <c r="B36" s="19" t="s">
        <v>232</v>
      </c>
      <c r="C36" s="19" t="s">
        <v>227</v>
      </c>
      <c r="D36" s="19" t="s">
        <v>233</v>
      </c>
      <c r="E36" s="19" t="s">
        <v>234</v>
      </c>
      <c r="F36" s="19" t="s">
        <v>50</v>
      </c>
      <c r="G36" s="19"/>
      <c r="H36" s="19" t="s">
        <v>235</v>
      </c>
      <c r="I36" s="15">
        <v>2</v>
      </c>
      <c r="J36" s="15" t="s">
        <v>224</v>
      </c>
      <c r="K36" s="16" t="s">
        <v>621</v>
      </c>
      <c r="L36" s="17"/>
      <c r="M36" s="69"/>
      <c r="N36" s="11"/>
    </row>
    <row r="37" spans="1:14" ht="90" hidden="1" customHeight="1">
      <c r="A37" s="19" t="s">
        <v>236</v>
      </c>
      <c r="B37" s="19" t="s">
        <v>237</v>
      </c>
      <c r="C37" s="19" t="s">
        <v>238</v>
      </c>
      <c r="D37" s="19" t="s">
        <v>239</v>
      </c>
      <c r="E37" s="19" t="s">
        <v>240</v>
      </c>
      <c r="F37" s="19" t="s">
        <v>50</v>
      </c>
      <c r="G37" s="19" t="s">
        <v>721</v>
      </c>
      <c r="H37" s="15" t="s">
        <v>241</v>
      </c>
      <c r="I37" s="15">
        <v>2</v>
      </c>
      <c r="J37" s="15" t="s">
        <v>224</v>
      </c>
      <c r="K37" s="16" t="s">
        <v>621</v>
      </c>
      <c r="L37" s="17"/>
      <c r="M37" s="18"/>
    </row>
    <row r="38" spans="1:14" ht="120" hidden="1" customHeight="1">
      <c r="A38" s="21" t="s">
        <v>242</v>
      </c>
      <c r="B38" s="14" t="s">
        <v>243</v>
      </c>
      <c r="C38" s="14" t="s">
        <v>244</v>
      </c>
      <c r="D38" s="14" t="s">
        <v>245</v>
      </c>
      <c r="E38" s="14" t="s">
        <v>246</v>
      </c>
      <c r="F38" s="14" t="s">
        <v>247</v>
      </c>
      <c r="G38" s="24" t="s">
        <v>722</v>
      </c>
      <c r="H38" s="15" t="s">
        <v>248</v>
      </c>
      <c r="I38" s="22">
        <v>3</v>
      </c>
      <c r="J38" s="22" t="s">
        <v>631</v>
      </c>
      <c r="K38" s="16" t="s">
        <v>621</v>
      </c>
      <c r="L38" s="17"/>
      <c r="M38" s="18"/>
    </row>
    <row r="39" spans="1:14" ht="75" hidden="1" customHeight="1">
      <c r="A39" s="14" t="s">
        <v>249</v>
      </c>
      <c r="B39" s="14" t="s">
        <v>250</v>
      </c>
      <c r="C39" s="14" t="s">
        <v>251</v>
      </c>
      <c r="D39" s="14" t="s">
        <v>252</v>
      </c>
      <c r="E39" s="14" t="s">
        <v>253</v>
      </c>
      <c r="F39" s="14" t="s">
        <v>254</v>
      </c>
      <c r="G39" s="14" t="s">
        <v>723</v>
      </c>
      <c r="H39" s="15" t="s">
        <v>255</v>
      </c>
      <c r="I39" s="22">
        <v>3</v>
      </c>
      <c r="J39" s="22" t="s">
        <v>632</v>
      </c>
      <c r="K39" s="16" t="s">
        <v>621</v>
      </c>
      <c r="L39" s="17"/>
      <c r="M39" s="18"/>
    </row>
    <row r="40" spans="1:14" ht="60" hidden="1">
      <c r="A40" s="14" t="s">
        <v>256</v>
      </c>
      <c r="B40" s="21" t="s">
        <v>257</v>
      </c>
      <c r="C40" s="21" t="s">
        <v>258</v>
      </c>
      <c r="D40" s="21" t="s">
        <v>259</v>
      </c>
      <c r="E40" s="21" t="s">
        <v>260</v>
      </c>
      <c r="F40" s="21" t="s">
        <v>261</v>
      </c>
      <c r="G40" s="14"/>
      <c r="H40" s="22"/>
      <c r="I40" s="22">
        <v>2</v>
      </c>
      <c r="J40" s="22" t="s">
        <v>262</v>
      </c>
      <c r="K40" s="16" t="s">
        <v>621</v>
      </c>
      <c r="L40" s="17"/>
      <c r="M40" s="18"/>
    </row>
    <row r="41" spans="1:14" ht="60" hidden="1">
      <c r="A41" s="14" t="s">
        <v>263</v>
      </c>
      <c r="B41" s="21" t="s">
        <v>264</v>
      </c>
      <c r="C41" s="21" t="s">
        <v>265</v>
      </c>
      <c r="D41" s="21" t="s">
        <v>266</v>
      </c>
      <c r="E41" s="21" t="s">
        <v>267</v>
      </c>
      <c r="F41" s="21" t="s">
        <v>50</v>
      </c>
      <c r="G41" s="14" t="s">
        <v>268</v>
      </c>
      <c r="H41" s="22"/>
      <c r="I41" s="22">
        <v>4</v>
      </c>
      <c r="J41" s="22" t="s">
        <v>633</v>
      </c>
      <c r="K41" s="16" t="s">
        <v>621</v>
      </c>
      <c r="L41" s="17"/>
      <c r="M41" s="18"/>
    </row>
    <row r="42" spans="1:14" ht="180" hidden="1">
      <c r="A42" s="19" t="s">
        <v>269</v>
      </c>
      <c r="B42" s="19" t="s">
        <v>164</v>
      </c>
      <c r="C42" s="19" t="s">
        <v>270</v>
      </c>
      <c r="D42" s="19" t="s">
        <v>166</v>
      </c>
      <c r="E42" s="19" t="s">
        <v>167</v>
      </c>
      <c r="F42" s="19" t="s">
        <v>168</v>
      </c>
      <c r="G42" s="20" t="s">
        <v>271</v>
      </c>
      <c r="H42" s="19" t="s">
        <v>272</v>
      </c>
      <c r="I42" s="15">
        <v>2</v>
      </c>
      <c r="J42" s="15" t="s">
        <v>634</v>
      </c>
      <c r="K42" s="16" t="s">
        <v>621</v>
      </c>
      <c r="L42" s="17"/>
      <c r="M42" s="18"/>
    </row>
    <row r="43" spans="1:14" ht="105" hidden="1" customHeight="1">
      <c r="A43" s="19" t="s">
        <v>273</v>
      </c>
      <c r="B43" s="20" t="s">
        <v>274</v>
      </c>
      <c r="C43" s="20" t="s">
        <v>275</v>
      </c>
      <c r="D43" s="20" t="s">
        <v>276</v>
      </c>
      <c r="E43" s="20" t="s">
        <v>277</v>
      </c>
      <c r="F43" s="20" t="s">
        <v>278</v>
      </c>
      <c r="G43" s="20" t="s">
        <v>279</v>
      </c>
      <c r="H43" s="15" t="s">
        <v>280</v>
      </c>
      <c r="I43" s="15">
        <v>2</v>
      </c>
      <c r="J43" s="15" t="s">
        <v>635</v>
      </c>
      <c r="K43" s="16" t="s">
        <v>621</v>
      </c>
      <c r="L43" s="17"/>
      <c r="M43" s="18"/>
    </row>
    <row r="44" spans="1:14" ht="333.75" customHeight="1">
      <c r="A44" s="19" t="s">
        <v>281</v>
      </c>
      <c r="B44" s="19" t="s">
        <v>282</v>
      </c>
      <c r="C44" s="19" t="s">
        <v>283</v>
      </c>
      <c r="D44" s="19" t="s">
        <v>284</v>
      </c>
      <c r="E44" s="19" t="s">
        <v>285</v>
      </c>
      <c r="F44" s="19" t="s">
        <v>194</v>
      </c>
      <c r="G44" s="19"/>
      <c r="H44" s="19" t="s">
        <v>286</v>
      </c>
      <c r="I44" s="15">
        <v>2</v>
      </c>
      <c r="J44" s="15" t="s">
        <v>636</v>
      </c>
      <c r="K44" s="16" t="s">
        <v>752</v>
      </c>
      <c r="L44" s="17" t="s">
        <v>791</v>
      </c>
      <c r="M44" s="17" t="s">
        <v>790</v>
      </c>
    </row>
    <row r="45" spans="1:14" ht="195" hidden="1">
      <c r="A45" s="19" t="s">
        <v>287</v>
      </c>
      <c r="B45" s="19" t="s">
        <v>288</v>
      </c>
      <c r="C45" s="19" t="s">
        <v>289</v>
      </c>
      <c r="D45" s="19" t="s">
        <v>290</v>
      </c>
      <c r="E45" s="19" t="s">
        <v>291</v>
      </c>
      <c r="F45" s="19" t="s">
        <v>50</v>
      </c>
      <c r="G45" s="19" t="s">
        <v>637</v>
      </c>
      <c r="H45" s="19" t="s">
        <v>293</v>
      </c>
      <c r="I45" s="15">
        <v>1</v>
      </c>
      <c r="J45" s="15" t="s">
        <v>638</v>
      </c>
      <c r="K45" s="16" t="s">
        <v>621</v>
      </c>
      <c r="L45" s="17"/>
      <c r="M45" s="69"/>
    </row>
    <row r="46" spans="1:14" ht="45" hidden="1">
      <c r="A46" s="19" t="s">
        <v>294</v>
      </c>
      <c r="B46" s="19" t="s">
        <v>295</v>
      </c>
      <c r="C46" s="19" t="s">
        <v>296</v>
      </c>
      <c r="D46" s="19" t="s">
        <v>297</v>
      </c>
      <c r="E46" s="19" t="s">
        <v>639</v>
      </c>
      <c r="F46" s="19" t="s">
        <v>298</v>
      </c>
      <c r="G46" s="19" t="s">
        <v>299</v>
      </c>
      <c r="H46" s="19" t="s">
        <v>300</v>
      </c>
      <c r="I46" s="15">
        <v>1</v>
      </c>
      <c r="J46" s="15" t="s">
        <v>640</v>
      </c>
      <c r="K46" s="16" t="s">
        <v>621</v>
      </c>
      <c r="L46" s="17"/>
      <c r="M46" s="18"/>
    </row>
    <row r="47" spans="1:14" ht="180" hidden="1">
      <c r="A47" s="19" t="s">
        <v>301</v>
      </c>
      <c r="B47" s="19" t="s">
        <v>302</v>
      </c>
      <c r="C47" s="19" t="s">
        <v>303</v>
      </c>
      <c r="D47" s="19" t="s">
        <v>304</v>
      </c>
      <c r="E47" s="19" t="s">
        <v>305</v>
      </c>
      <c r="F47" s="19" t="s">
        <v>306</v>
      </c>
      <c r="G47" s="19" t="s">
        <v>292</v>
      </c>
      <c r="H47" s="19" t="s">
        <v>307</v>
      </c>
      <c r="I47" s="15">
        <v>1</v>
      </c>
      <c r="J47" s="15" t="s">
        <v>641</v>
      </c>
      <c r="K47" s="16" t="s">
        <v>621</v>
      </c>
      <c r="L47" s="95"/>
      <c r="M47" s="18"/>
    </row>
    <row r="48" spans="1:14" ht="90" hidden="1">
      <c r="A48" s="19" t="s">
        <v>308</v>
      </c>
      <c r="B48" s="19" t="s">
        <v>309</v>
      </c>
      <c r="C48" s="19" t="s">
        <v>310</v>
      </c>
      <c r="D48" s="19" t="s">
        <v>311</v>
      </c>
      <c r="E48" s="19" t="s">
        <v>312</v>
      </c>
      <c r="F48" s="19" t="s">
        <v>131</v>
      </c>
      <c r="G48" s="19" t="s">
        <v>313</v>
      </c>
      <c r="H48" s="19" t="s">
        <v>314</v>
      </c>
      <c r="I48" s="15">
        <v>1</v>
      </c>
      <c r="J48" s="15" t="s">
        <v>642</v>
      </c>
      <c r="K48" s="16" t="s">
        <v>621</v>
      </c>
      <c r="L48" s="17"/>
      <c r="M48" s="18"/>
    </row>
    <row r="49" spans="1:13" ht="120" hidden="1">
      <c r="A49" s="19" t="s">
        <v>315</v>
      </c>
      <c r="B49" s="19" t="s">
        <v>316</v>
      </c>
      <c r="C49" s="19" t="s">
        <v>317</v>
      </c>
      <c r="D49" s="19" t="s">
        <v>318</v>
      </c>
      <c r="E49" s="19" t="s">
        <v>319</v>
      </c>
      <c r="F49" s="19" t="s">
        <v>50</v>
      </c>
      <c r="G49" s="19" t="s">
        <v>320</v>
      </c>
      <c r="H49" s="19" t="s">
        <v>321</v>
      </c>
      <c r="I49" s="15">
        <v>1</v>
      </c>
      <c r="J49" s="15" t="s">
        <v>643</v>
      </c>
      <c r="K49" s="16" t="s">
        <v>621</v>
      </c>
      <c r="L49" s="17"/>
      <c r="M49" s="18"/>
    </row>
    <row r="50" spans="1:13" ht="90" hidden="1">
      <c r="A50" s="19" t="s">
        <v>322</v>
      </c>
      <c r="B50" s="19" t="s">
        <v>323</v>
      </c>
      <c r="C50" s="19" t="s">
        <v>324</v>
      </c>
      <c r="D50" s="19" t="s">
        <v>325</v>
      </c>
      <c r="E50" s="19" t="s">
        <v>326</v>
      </c>
      <c r="F50" s="19" t="s">
        <v>327</v>
      </c>
      <c r="G50" s="19" t="s">
        <v>328</v>
      </c>
      <c r="H50" s="19" t="s">
        <v>329</v>
      </c>
      <c r="I50" s="15">
        <v>3</v>
      </c>
      <c r="J50" s="15" t="s">
        <v>644</v>
      </c>
      <c r="K50" s="16" t="s">
        <v>621</v>
      </c>
      <c r="L50" s="17"/>
      <c r="M50" s="18"/>
    </row>
    <row r="51" spans="1:13" ht="75" hidden="1">
      <c r="A51" s="19" t="s">
        <v>330</v>
      </c>
      <c r="B51" s="19" t="s">
        <v>331</v>
      </c>
      <c r="C51" s="19" t="s">
        <v>332</v>
      </c>
      <c r="D51" s="19" t="s">
        <v>333</v>
      </c>
      <c r="E51" s="19" t="s">
        <v>334</v>
      </c>
      <c r="F51" s="19" t="s">
        <v>335</v>
      </c>
      <c r="G51" s="19" t="s">
        <v>328</v>
      </c>
      <c r="H51" s="19" t="s">
        <v>336</v>
      </c>
      <c r="I51" s="15">
        <v>3</v>
      </c>
      <c r="J51" s="15" t="s">
        <v>644</v>
      </c>
      <c r="K51" s="16" t="s">
        <v>621</v>
      </c>
      <c r="L51" s="17"/>
      <c r="M51" s="18"/>
    </row>
    <row r="52" spans="1:13" ht="75" hidden="1">
      <c r="A52" s="19" t="s">
        <v>337</v>
      </c>
      <c r="B52" s="19" t="s">
        <v>338</v>
      </c>
      <c r="C52" s="19" t="s">
        <v>339</v>
      </c>
      <c r="D52" s="19" t="s">
        <v>340</v>
      </c>
      <c r="E52" s="19" t="s">
        <v>341</v>
      </c>
      <c r="F52" s="19" t="s">
        <v>335</v>
      </c>
      <c r="G52" s="19" t="s">
        <v>328</v>
      </c>
      <c r="H52" s="19" t="s">
        <v>342</v>
      </c>
      <c r="I52" s="15">
        <v>3</v>
      </c>
      <c r="J52" s="15" t="s">
        <v>644</v>
      </c>
      <c r="K52" s="16" t="s">
        <v>621</v>
      </c>
      <c r="L52" s="17"/>
      <c r="M52" s="18"/>
    </row>
    <row r="53" spans="1:13" ht="75" hidden="1">
      <c r="A53" s="19" t="s">
        <v>343</v>
      </c>
      <c r="B53" s="19" t="s">
        <v>344</v>
      </c>
      <c r="C53" s="19" t="s">
        <v>345</v>
      </c>
      <c r="D53" s="19" t="s">
        <v>340</v>
      </c>
      <c r="E53" s="19" t="s">
        <v>346</v>
      </c>
      <c r="F53" s="19" t="s">
        <v>335</v>
      </c>
      <c r="G53" s="19" t="s">
        <v>328</v>
      </c>
      <c r="H53" s="19" t="s">
        <v>347</v>
      </c>
      <c r="I53" s="15">
        <v>3</v>
      </c>
      <c r="J53" s="15" t="s">
        <v>644</v>
      </c>
      <c r="K53" s="16" t="s">
        <v>621</v>
      </c>
      <c r="L53" s="17"/>
      <c r="M53" s="18"/>
    </row>
    <row r="54" spans="1:13" ht="120" hidden="1">
      <c r="A54" s="19" t="s">
        <v>348</v>
      </c>
      <c r="B54" s="19" t="s">
        <v>349</v>
      </c>
      <c r="C54" s="19" t="s">
        <v>350</v>
      </c>
      <c r="D54" s="19" t="s">
        <v>351</v>
      </c>
      <c r="E54" s="19" t="s">
        <v>352</v>
      </c>
      <c r="F54" s="19" t="s">
        <v>353</v>
      </c>
      <c r="G54" s="19" t="s">
        <v>354</v>
      </c>
      <c r="H54" s="19" t="s">
        <v>355</v>
      </c>
      <c r="I54" s="15">
        <v>3</v>
      </c>
      <c r="J54" s="15" t="s">
        <v>645</v>
      </c>
      <c r="K54" s="16" t="s">
        <v>621</v>
      </c>
      <c r="L54" s="17"/>
      <c r="M54" s="18"/>
    </row>
    <row r="55" spans="1:13" ht="75" hidden="1">
      <c r="A55" s="19" t="s">
        <v>356</v>
      </c>
      <c r="B55" s="19" t="s">
        <v>357</v>
      </c>
      <c r="C55" s="19" t="s">
        <v>358</v>
      </c>
      <c r="D55" s="19" t="s">
        <v>359</v>
      </c>
      <c r="E55" s="19" t="s">
        <v>360</v>
      </c>
      <c r="F55" s="19" t="s">
        <v>361</v>
      </c>
      <c r="G55" s="19" t="s">
        <v>362</v>
      </c>
      <c r="H55" s="19" t="s">
        <v>363</v>
      </c>
      <c r="I55" s="15">
        <v>3</v>
      </c>
      <c r="J55" s="15" t="s">
        <v>646</v>
      </c>
      <c r="K55" s="16" t="s">
        <v>621</v>
      </c>
      <c r="L55" s="17"/>
      <c r="M55" s="18"/>
    </row>
    <row r="56" spans="1:13" ht="165.75" hidden="1" customHeight="1">
      <c r="A56" s="19" t="s">
        <v>364</v>
      </c>
      <c r="B56" s="19" t="s">
        <v>365</v>
      </c>
      <c r="C56" s="19" t="s">
        <v>366</v>
      </c>
      <c r="D56" s="19" t="s">
        <v>367</v>
      </c>
      <c r="E56" s="19" t="s">
        <v>368</v>
      </c>
      <c r="F56" s="19" t="s">
        <v>369</v>
      </c>
      <c r="G56" s="19" t="s">
        <v>370</v>
      </c>
      <c r="H56" s="19" t="s">
        <v>371</v>
      </c>
      <c r="I56" s="15">
        <v>3</v>
      </c>
      <c r="J56" s="15" t="s">
        <v>647</v>
      </c>
      <c r="K56" s="16" t="s">
        <v>752</v>
      </c>
      <c r="L56" s="17" t="s">
        <v>785</v>
      </c>
      <c r="M56" s="18"/>
    </row>
    <row r="57" spans="1:13" ht="90" hidden="1">
      <c r="A57" s="19" t="s">
        <v>372</v>
      </c>
      <c r="B57" s="20" t="s">
        <v>373</v>
      </c>
      <c r="C57" s="20" t="s">
        <v>374</v>
      </c>
      <c r="D57" s="20" t="s">
        <v>375</v>
      </c>
      <c r="E57" s="20" t="s">
        <v>240</v>
      </c>
      <c r="F57" s="20" t="s">
        <v>376</v>
      </c>
      <c r="G57" s="19" t="s">
        <v>377</v>
      </c>
      <c r="H57" s="20" t="s">
        <v>378</v>
      </c>
      <c r="I57" s="15">
        <v>1</v>
      </c>
      <c r="J57" s="15" t="s">
        <v>262</v>
      </c>
      <c r="K57" s="16" t="s">
        <v>621</v>
      </c>
      <c r="L57" s="17"/>
      <c r="M57" s="18"/>
    </row>
    <row r="58" spans="1:13" ht="75" hidden="1">
      <c r="A58" s="19" t="s">
        <v>379</v>
      </c>
      <c r="B58" s="19" t="s">
        <v>380</v>
      </c>
      <c r="C58" s="19" t="s">
        <v>381</v>
      </c>
      <c r="D58" s="19" t="s">
        <v>382</v>
      </c>
      <c r="E58" s="19" t="s">
        <v>326</v>
      </c>
      <c r="F58" s="19" t="s">
        <v>383</v>
      </c>
      <c r="G58" s="19" t="s">
        <v>384</v>
      </c>
      <c r="H58" s="15" t="s">
        <v>385</v>
      </c>
      <c r="I58" s="15">
        <v>1</v>
      </c>
      <c r="J58" s="15" t="s">
        <v>648</v>
      </c>
      <c r="K58" s="16" t="s">
        <v>621</v>
      </c>
      <c r="L58" s="17"/>
      <c r="M58" s="18"/>
    </row>
    <row r="59" spans="1:13" ht="75" hidden="1">
      <c r="A59" s="19" t="s">
        <v>386</v>
      </c>
      <c r="B59" s="19" t="s">
        <v>387</v>
      </c>
      <c r="C59" s="19" t="s">
        <v>388</v>
      </c>
      <c r="D59" s="19" t="s">
        <v>389</v>
      </c>
      <c r="E59" s="19" t="s">
        <v>326</v>
      </c>
      <c r="F59" s="19" t="s">
        <v>390</v>
      </c>
      <c r="G59" s="19" t="s">
        <v>384</v>
      </c>
      <c r="H59" s="15" t="s">
        <v>385</v>
      </c>
      <c r="I59" s="15">
        <v>1</v>
      </c>
      <c r="J59" s="15" t="s">
        <v>648</v>
      </c>
      <c r="K59" s="16" t="s">
        <v>621</v>
      </c>
      <c r="L59" s="17"/>
      <c r="M59" s="18"/>
    </row>
    <row r="60" spans="1:13" ht="75" hidden="1">
      <c r="A60" s="19" t="s">
        <v>391</v>
      </c>
      <c r="B60" s="19" t="s">
        <v>392</v>
      </c>
      <c r="C60" s="19" t="s">
        <v>393</v>
      </c>
      <c r="D60" s="19" t="s">
        <v>394</v>
      </c>
      <c r="E60" s="19" t="s">
        <v>326</v>
      </c>
      <c r="F60" s="19" t="s">
        <v>390</v>
      </c>
      <c r="G60" s="19" t="s">
        <v>384</v>
      </c>
      <c r="H60" s="15" t="s">
        <v>385</v>
      </c>
      <c r="I60" s="15">
        <v>1</v>
      </c>
      <c r="J60" s="15" t="s">
        <v>648</v>
      </c>
      <c r="K60" s="16" t="s">
        <v>621</v>
      </c>
      <c r="L60" s="17"/>
      <c r="M60" s="18"/>
    </row>
    <row r="61" spans="1:13" ht="75" hidden="1">
      <c r="A61" s="21" t="s">
        <v>395</v>
      </c>
      <c r="B61" s="21" t="s">
        <v>396</v>
      </c>
      <c r="C61" s="21" t="s">
        <v>397</v>
      </c>
      <c r="D61" s="21" t="s">
        <v>398</v>
      </c>
      <c r="E61" s="21" t="s">
        <v>399</v>
      </c>
      <c r="F61" s="21" t="s">
        <v>247</v>
      </c>
      <c r="G61" s="14" t="s">
        <v>400</v>
      </c>
      <c r="H61" s="22" t="s">
        <v>401</v>
      </c>
      <c r="I61" s="22">
        <v>4</v>
      </c>
      <c r="J61" s="22" t="s">
        <v>649</v>
      </c>
      <c r="K61" s="16" t="s">
        <v>621</v>
      </c>
      <c r="L61" s="17"/>
      <c r="M61" s="18"/>
    </row>
    <row r="62" spans="1:13" ht="75" hidden="1">
      <c r="A62" s="21" t="s">
        <v>402</v>
      </c>
      <c r="B62" s="21" t="s">
        <v>403</v>
      </c>
      <c r="C62" s="21" t="s">
        <v>404</v>
      </c>
      <c r="D62" s="21" t="s">
        <v>405</v>
      </c>
      <c r="E62" s="21" t="s">
        <v>406</v>
      </c>
      <c r="F62" s="21" t="s">
        <v>50</v>
      </c>
      <c r="G62" s="14" t="s">
        <v>407</v>
      </c>
      <c r="H62" s="22" t="s">
        <v>408</v>
      </c>
      <c r="I62" s="22">
        <v>2</v>
      </c>
      <c r="J62" s="22" t="s">
        <v>53</v>
      </c>
      <c r="K62" s="16" t="s">
        <v>621</v>
      </c>
      <c r="L62" s="17"/>
      <c r="M62" s="25"/>
    </row>
    <row r="63" spans="1:13" ht="180" hidden="1">
      <c r="A63" s="21" t="s">
        <v>409</v>
      </c>
      <c r="B63" s="21" t="s">
        <v>410</v>
      </c>
      <c r="C63" s="21" t="s">
        <v>411</v>
      </c>
      <c r="D63" s="21" t="s">
        <v>412</v>
      </c>
      <c r="E63" s="21" t="s">
        <v>413</v>
      </c>
      <c r="F63" s="21" t="s">
        <v>414</v>
      </c>
      <c r="G63" s="14" t="s">
        <v>415</v>
      </c>
      <c r="H63" s="22" t="s">
        <v>416</v>
      </c>
      <c r="I63" s="22">
        <v>3</v>
      </c>
      <c r="J63" s="22" t="s">
        <v>650</v>
      </c>
      <c r="K63" s="16" t="s">
        <v>621</v>
      </c>
      <c r="L63" s="17"/>
      <c r="M63" s="18"/>
    </row>
    <row r="64" spans="1:13" ht="90" hidden="1">
      <c r="A64" s="21" t="s">
        <v>417</v>
      </c>
      <c r="B64" s="21" t="s">
        <v>418</v>
      </c>
      <c r="C64" s="21" t="s">
        <v>419</v>
      </c>
      <c r="D64" s="21" t="s">
        <v>420</v>
      </c>
      <c r="E64" s="21" t="s">
        <v>421</v>
      </c>
      <c r="F64" s="21" t="s">
        <v>422</v>
      </c>
      <c r="G64" s="14" t="s">
        <v>423</v>
      </c>
      <c r="H64" s="22"/>
      <c r="I64" s="22">
        <v>2</v>
      </c>
      <c r="J64" s="22" t="s">
        <v>651</v>
      </c>
      <c r="K64" s="16" t="s">
        <v>621</v>
      </c>
      <c r="L64" s="17"/>
      <c r="M64" s="18"/>
    </row>
    <row r="65" spans="1:13" ht="120" hidden="1">
      <c r="A65" s="20" t="s">
        <v>424</v>
      </c>
      <c r="B65" s="20" t="s">
        <v>425</v>
      </c>
      <c r="C65" s="20" t="s">
        <v>426</v>
      </c>
      <c r="D65" s="20" t="s">
        <v>427</v>
      </c>
      <c r="E65" s="20" t="s">
        <v>428</v>
      </c>
      <c r="F65" s="20" t="s">
        <v>168</v>
      </c>
      <c r="G65" s="19" t="s">
        <v>429</v>
      </c>
      <c r="H65" s="15"/>
      <c r="I65" s="15">
        <v>3</v>
      </c>
      <c r="J65" s="15" t="s">
        <v>652</v>
      </c>
      <c r="K65" s="16" t="s">
        <v>621</v>
      </c>
      <c r="L65" s="17"/>
      <c r="M65" s="18"/>
    </row>
    <row r="66" spans="1:13" ht="90" hidden="1" customHeight="1">
      <c r="A66" s="21" t="s">
        <v>430</v>
      </c>
      <c r="B66" s="21" t="s">
        <v>431</v>
      </c>
      <c r="C66" s="21" t="s">
        <v>432</v>
      </c>
      <c r="D66" s="21" t="s">
        <v>433</v>
      </c>
      <c r="E66" s="21" t="s">
        <v>434</v>
      </c>
      <c r="F66" s="21" t="s">
        <v>435</v>
      </c>
      <c r="G66" s="14" t="s">
        <v>436</v>
      </c>
      <c r="H66" s="22"/>
      <c r="I66" s="22">
        <v>1</v>
      </c>
      <c r="J66" s="22" t="s">
        <v>653</v>
      </c>
      <c r="K66" s="16" t="s">
        <v>621</v>
      </c>
      <c r="L66" s="17"/>
      <c r="M66" s="69"/>
    </row>
    <row r="67" spans="1:13" ht="90" hidden="1">
      <c r="A67" s="14" t="s">
        <v>437</v>
      </c>
      <c r="B67" s="19" t="s">
        <v>438</v>
      </c>
      <c r="C67" s="19" t="s">
        <v>439</v>
      </c>
      <c r="D67" s="19" t="s">
        <v>440</v>
      </c>
      <c r="E67" s="19" t="s">
        <v>441</v>
      </c>
      <c r="F67" s="19" t="s">
        <v>442</v>
      </c>
      <c r="G67" s="19"/>
      <c r="H67" s="19" t="s">
        <v>443</v>
      </c>
      <c r="I67" s="15">
        <v>4</v>
      </c>
      <c r="J67" s="15" t="s">
        <v>654</v>
      </c>
      <c r="K67" s="16" t="s">
        <v>621</v>
      </c>
      <c r="L67" s="17"/>
      <c r="M67" s="18"/>
    </row>
    <row r="68" spans="1:13" ht="90" hidden="1">
      <c r="A68" s="19" t="s">
        <v>444</v>
      </c>
      <c r="B68" s="19" t="s">
        <v>445</v>
      </c>
      <c r="C68" s="19" t="s">
        <v>446</v>
      </c>
      <c r="D68" s="19" t="s">
        <v>447</v>
      </c>
      <c r="E68" s="19" t="s">
        <v>441</v>
      </c>
      <c r="F68" s="19" t="s">
        <v>442</v>
      </c>
      <c r="G68" s="19"/>
      <c r="H68" s="19" t="s">
        <v>443</v>
      </c>
      <c r="I68" s="15">
        <v>4</v>
      </c>
      <c r="J68" s="15" t="s">
        <v>655</v>
      </c>
      <c r="K68" s="16" t="s">
        <v>621</v>
      </c>
      <c r="L68" s="17"/>
      <c r="M68" s="18"/>
    </row>
    <row r="69" spans="1:13" ht="45" hidden="1">
      <c r="A69" s="14" t="s">
        <v>448</v>
      </c>
      <c r="B69" s="14" t="s">
        <v>449</v>
      </c>
      <c r="C69" s="14" t="s">
        <v>450</v>
      </c>
      <c r="D69" s="14" t="s">
        <v>451</v>
      </c>
      <c r="E69" s="14" t="s">
        <v>452</v>
      </c>
      <c r="F69" s="14" t="s">
        <v>203</v>
      </c>
      <c r="G69" s="26"/>
      <c r="H69" s="19" t="s">
        <v>443</v>
      </c>
      <c r="I69" s="22">
        <v>4</v>
      </c>
      <c r="J69" s="22" t="s">
        <v>655</v>
      </c>
      <c r="K69" s="16" t="s">
        <v>621</v>
      </c>
      <c r="L69" s="17"/>
      <c r="M69" s="18"/>
    </row>
    <row r="70" spans="1:13" ht="165" hidden="1">
      <c r="A70" s="14" t="s">
        <v>453</v>
      </c>
      <c r="B70" s="14" t="s">
        <v>454</v>
      </c>
      <c r="C70" s="14" t="s">
        <v>455</v>
      </c>
      <c r="D70" s="14" t="s">
        <v>456</v>
      </c>
      <c r="E70" s="14" t="s">
        <v>457</v>
      </c>
      <c r="F70" s="14" t="s">
        <v>458</v>
      </c>
      <c r="G70" s="21" t="s">
        <v>459</v>
      </c>
      <c r="H70" s="14" t="s">
        <v>460</v>
      </c>
      <c r="I70" s="22">
        <v>3</v>
      </c>
      <c r="J70" s="22" t="s">
        <v>656</v>
      </c>
      <c r="K70" s="16" t="s">
        <v>621</v>
      </c>
      <c r="L70" s="17"/>
      <c r="M70" s="18"/>
    </row>
    <row r="71" spans="1:13" ht="102" hidden="1" customHeight="1">
      <c r="A71" s="14" t="s">
        <v>461</v>
      </c>
      <c r="B71" s="14" t="s">
        <v>462</v>
      </c>
      <c r="C71" s="14" t="s">
        <v>455</v>
      </c>
      <c r="D71" s="14" t="s">
        <v>463</v>
      </c>
      <c r="E71" s="14" t="s">
        <v>457</v>
      </c>
      <c r="F71" s="14" t="s">
        <v>458</v>
      </c>
      <c r="G71" s="21" t="s">
        <v>464</v>
      </c>
      <c r="H71" s="14" t="s">
        <v>460</v>
      </c>
      <c r="I71" s="22">
        <v>3</v>
      </c>
      <c r="J71" s="22" t="s">
        <v>656</v>
      </c>
      <c r="K71" s="16" t="s">
        <v>621</v>
      </c>
      <c r="L71" s="17"/>
      <c r="M71" s="17"/>
    </row>
    <row r="72" spans="1:13" ht="180" hidden="1">
      <c r="A72" s="14" t="s">
        <v>465</v>
      </c>
      <c r="B72" s="14" t="s">
        <v>466</v>
      </c>
      <c r="C72" s="14" t="s">
        <v>455</v>
      </c>
      <c r="D72" s="14" t="s">
        <v>467</v>
      </c>
      <c r="E72" s="14" t="s">
        <v>457</v>
      </c>
      <c r="F72" s="14" t="s">
        <v>458</v>
      </c>
      <c r="G72" s="21" t="s">
        <v>464</v>
      </c>
      <c r="H72" s="14" t="s">
        <v>460</v>
      </c>
      <c r="I72" s="22">
        <v>3</v>
      </c>
      <c r="J72" s="22" t="s">
        <v>656</v>
      </c>
      <c r="K72" s="16" t="s">
        <v>621</v>
      </c>
      <c r="L72" s="17"/>
      <c r="M72" s="17"/>
    </row>
    <row r="73" spans="1:13" ht="321.75" hidden="1" customHeight="1">
      <c r="A73" s="14" t="s">
        <v>468</v>
      </c>
      <c r="B73" s="14" t="s">
        <v>469</v>
      </c>
      <c r="C73" s="14" t="s">
        <v>470</v>
      </c>
      <c r="D73" s="14" t="s">
        <v>471</v>
      </c>
      <c r="E73" s="14" t="s">
        <v>472</v>
      </c>
      <c r="F73" s="27" t="s">
        <v>473</v>
      </c>
      <c r="G73" s="14" t="s">
        <v>474</v>
      </c>
      <c r="H73" s="21"/>
      <c r="I73" s="22">
        <v>3</v>
      </c>
      <c r="J73" s="22" t="s">
        <v>53</v>
      </c>
      <c r="K73" s="16" t="s">
        <v>621</v>
      </c>
      <c r="L73" s="17"/>
      <c r="M73" s="17"/>
    </row>
    <row r="74" spans="1:13" ht="96.75" hidden="1" customHeight="1">
      <c r="A74" s="14" t="s">
        <v>475</v>
      </c>
      <c r="B74" s="21" t="s">
        <v>476</v>
      </c>
      <c r="C74" s="21" t="s">
        <v>477</v>
      </c>
      <c r="D74" s="21" t="s">
        <v>478</v>
      </c>
      <c r="E74" s="21" t="s">
        <v>479</v>
      </c>
      <c r="F74" s="21" t="s">
        <v>480</v>
      </c>
      <c r="G74" s="14"/>
      <c r="H74" s="21" t="s">
        <v>53</v>
      </c>
      <c r="I74" s="22">
        <v>3</v>
      </c>
      <c r="J74" s="22" t="s">
        <v>53</v>
      </c>
      <c r="K74" s="16" t="s">
        <v>621</v>
      </c>
      <c r="L74" s="17"/>
      <c r="M74" s="17"/>
    </row>
    <row r="75" spans="1:13" ht="105.75" hidden="1" customHeight="1">
      <c r="A75" s="14" t="s">
        <v>481</v>
      </c>
      <c r="B75" s="21" t="s">
        <v>482</v>
      </c>
      <c r="C75" s="21" t="s">
        <v>477</v>
      </c>
      <c r="D75" s="21" t="s">
        <v>478</v>
      </c>
      <c r="E75" s="21" t="s">
        <v>483</v>
      </c>
      <c r="F75" s="21" t="s">
        <v>480</v>
      </c>
      <c r="G75" s="14"/>
      <c r="H75" s="21"/>
      <c r="I75" s="22">
        <v>3</v>
      </c>
      <c r="J75" s="22" t="s">
        <v>53</v>
      </c>
      <c r="K75" s="16" t="s">
        <v>621</v>
      </c>
      <c r="L75" s="17"/>
      <c r="M75" s="17"/>
    </row>
    <row r="76" spans="1:13" ht="150" hidden="1" customHeight="1">
      <c r="A76" s="14" t="s">
        <v>484</v>
      </c>
      <c r="B76" s="21" t="s">
        <v>485</v>
      </c>
      <c r="C76" s="21" t="s">
        <v>477</v>
      </c>
      <c r="D76" s="21" t="s">
        <v>478</v>
      </c>
      <c r="E76" s="21" t="s">
        <v>479</v>
      </c>
      <c r="F76" s="21" t="s">
        <v>480</v>
      </c>
      <c r="G76" s="14"/>
      <c r="H76" s="21" t="s">
        <v>53</v>
      </c>
      <c r="I76" s="22">
        <v>3</v>
      </c>
      <c r="J76" s="22" t="s">
        <v>53</v>
      </c>
      <c r="K76" s="16" t="s">
        <v>621</v>
      </c>
      <c r="L76" s="17"/>
      <c r="M76" s="17"/>
    </row>
    <row r="77" spans="1:13" ht="120" hidden="1" customHeight="1">
      <c r="A77" s="14" t="s">
        <v>486</v>
      </c>
      <c r="B77" s="21" t="s">
        <v>487</v>
      </c>
      <c r="C77" s="21" t="s">
        <v>477</v>
      </c>
      <c r="D77" s="21" t="s">
        <v>478</v>
      </c>
      <c r="E77" s="21" t="s">
        <v>479</v>
      </c>
      <c r="F77" s="21" t="s">
        <v>480</v>
      </c>
      <c r="G77" s="14"/>
      <c r="H77" s="21" t="s">
        <v>53</v>
      </c>
      <c r="I77" s="22">
        <v>3</v>
      </c>
      <c r="J77" s="22" t="s">
        <v>53</v>
      </c>
      <c r="K77" s="16" t="s">
        <v>621</v>
      </c>
      <c r="L77" s="17"/>
      <c r="M77" s="17"/>
    </row>
    <row r="78" spans="1:13" ht="120" hidden="1" customHeight="1">
      <c r="A78" s="14" t="s">
        <v>488</v>
      </c>
      <c r="B78" s="21" t="s">
        <v>489</v>
      </c>
      <c r="C78" s="21" t="s">
        <v>477</v>
      </c>
      <c r="D78" s="21" t="s">
        <v>478</v>
      </c>
      <c r="E78" s="21" t="s">
        <v>479</v>
      </c>
      <c r="F78" s="21" t="s">
        <v>480</v>
      </c>
      <c r="G78" s="14"/>
      <c r="H78" s="21" t="s">
        <v>53</v>
      </c>
      <c r="I78" s="22">
        <v>3</v>
      </c>
      <c r="J78" s="22" t="s">
        <v>53</v>
      </c>
      <c r="K78" s="16" t="s">
        <v>621</v>
      </c>
      <c r="L78" s="17"/>
      <c r="M78" s="17"/>
    </row>
    <row r="79" spans="1:13" ht="105" hidden="1" customHeight="1">
      <c r="A79" s="14" t="s">
        <v>490</v>
      </c>
      <c r="B79" s="21" t="s">
        <v>491</v>
      </c>
      <c r="C79" s="21" t="s">
        <v>477</v>
      </c>
      <c r="D79" s="21" t="s">
        <v>478</v>
      </c>
      <c r="E79" s="21" t="s">
        <v>479</v>
      </c>
      <c r="F79" s="21" t="s">
        <v>480</v>
      </c>
      <c r="G79" s="14"/>
      <c r="H79" s="21" t="s">
        <v>53</v>
      </c>
      <c r="I79" s="22">
        <v>3</v>
      </c>
      <c r="J79" s="22" t="s">
        <v>53</v>
      </c>
      <c r="K79" s="16" t="s">
        <v>621</v>
      </c>
      <c r="L79" s="17"/>
      <c r="M79" s="17"/>
    </row>
    <row r="80" spans="1:13" ht="120" hidden="1">
      <c r="A80" s="14" t="s">
        <v>492</v>
      </c>
      <c r="B80" s="21" t="s">
        <v>493</v>
      </c>
      <c r="C80" s="21" t="s">
        <v>477</v>
      </c>
      <c r="D80" s="21" t="s">
        <v>478</v>
      </c>
      <c r="E80" s="21" t="s">
        <v>479</v>
      </c>
      <c r="F80" s="21" t="s">
        <v>480</v>
      </c>
      <c r="G80" s="14"/>
      <c r="H80" s="21" t="s">
        <v>53</v>
      </c>
      <c r="I80" s="22">
        <v>3</v>
      </c>
      <c r="J80" s="22" t="s">
        <v>53</v>
      </c>
      <c r="K80" s="16" t="s">
        <v>621</v>
      </c>
      <c r="L80" s="17"/>
      <c r="M80" s="17"/>
    </row>
    <row r="81" spans="1:13" ht="120" hidden="1">
      <c r="A81" s="14" t="s">
        <v>494</v>
      </c>
      <c r="B81" s="21" t="s">
        <v>495</v>
      </c>
      <c r="C81" s="21" t="s">
        <v>496</v>
      </c>
      <c r="D81" s="21" t="s">
        <v>478</v>
      </c>
      <c r="E81" s="21" t="s">
        <v>479</v>
      </c>
      <c r="F81" s="21" t="s">
        <v>480</v>
      </c>
      <c r="G81" s="14"/>
      <c r="H81" s="21" t="s">
        <v>53</v>
      </c>
      <c r="I81" s="22">
        <v>3</v>
      </c>
      <c r="J81" s="22" t="s">
        <v>53</v>
      </c>
      <c r="K81" s="16" t="s">
        <v>621</v>
      </c>
      <c r="L81" s="17"/>
      <c r="M81" s="17"/>
    </row>
    <row r="82" spans="1:13" ht="135" hidden="1">
      <c r="A82" s="14" t="s">
        <v>497</v>
      </c>
      <c r="B82" s="21" t="s">
        <v>498</v>
      </c>
      <c r="C82" s="21" t="s">
        <v>477</v>
      </c>
      <c r="D82" s="21" t="s">
        <v>478</v>
      </c>
      <c r="E82" s="21" t="s">
        <v>479</v>
      </c>
      <c r="F82" s="21" t="s">
        <v>480</v>
      </c>
      <c r="G82" s="14"/>
      <c r="H82" s="21" t="s">
        <v>53</v>
      </c>
      <c r="I82" s="22">
        <v>3</v>
      </c>
      <c r="J82" s="22" t="s">
        <v>53</v>
      </c>
      <c r="K82" s="16" t="s">
        <v>621</v>
      </c>
      <c r="L82" s="17"/>
      <c r="M82" s="17"/>
    </row>
    <row r="83" spans="1:13" ht="135" hidden="1">
      <c r="A83" s="14" t="s">
        <v>499</v>
      </c>
      <c r="B83" s="21" t="s">
        <v>498</v>
      </c>
      <c r="C83" s="21" t="s">
        <v>477</v>
      </c>
      <c r="D83" s="21" t="s">
        <v>478</v>
      </c>
      <c r="E83" s="21" t="s">
        <v>479</v>
      </c>
      <c r="F83" s="21" t="s">
        <v>480</v>
      </c>
      <c r="G83" s="14"/>
      <c r="H83" s="21" t="s">
        <v>53</v>
      </c>
      <c r="I83" s="22">
        <v>3</v>
      </c>
      <c r="J83" s="22" t="s">
        <v>53</v>
      </c>
      <c r="K83" s="16" t="s">
        <v>621</v>
      </c>
      <c r="L83" s="17"/>
      <c r="M83" s="17"/>
    </row>
    <row r="84" spans="1:13" ht="135" hidden="1">
      <c r="A84" s="14" t="s">
        <v>500</v>
      </c>
      <c r="B84" s="21" t="s">
        <v>498</v>
      </c>
      <c r="C84" s="21" t="s">
        <v>477</v>
      </c>
      <c r="D84" s="21" t="s">
        <v>478</v>
      </c>
      <c r="E84" s="21" t="s">
        <v>479</v>
      </c>
      <c r="F84" s="21" t="s">
        <v>480</v>
      </c>
      <c r="G84" s="14"/>
      <c r="H84" s="21" t="s">
        <v>53</v>
      </c>
      <c r="I84" s="22">
        <v>3</v>
      </c>
      <c r="J84" s="22" t="s">
        <v>53</v>
      </c>
      <c r="K84" s="16" t="s">
        <v>621</v>
      </c>
      <c r="L84" s="17"/>
      <c r="M84" s="17"/>
    </row>
    <row r="85" spans="1:13" ht="105" hidden="1">
      <c r="A85" s="14" t="s">
        <v>501</v>
      </c>
      <c r="B85" s="21" t="s">
        <v>502</v>
      </c>
      <c r="C85" s="21" t="s">
        <v>503</v>
      </c>
      <c r="D85" s="21" t="s">
        <v>478</v>
      </c>
      <c r="E85" s="21" t="s">
        <v>479</v>
      </c>
      <c r="F85" s="21" t="s">
        <v>480</v>
      </c>
      <c r="G85" s="28"/>
      <c r="H85" s="28"/>
      <c r="I85" s="22">
        <v>3</v>
      </c>
      <c r="J85" s="29" t="s">
        <v>53</v>
      </c>
      <c r="K85" s="16" t="s">
        <v>621</v>
      </c>
      <c r="L85" s="17"/>
      <c r="M85" s="17"/>
    </row>
    <row r="86" spans="1:13" ht="105" hidden="1">
      <c r="A86" s="14" t="s">
        <v>504</v>
      </c>
      <c r="B86" s="21" t="s">
        <v>502</v>
      </c>
      <c r="C86" s="21" t="s">
        <v>503</v>
      </c>
      <c r="D86" s="21" t="s">
        <v>478</v>
      </c>
      <c r="E86" s="21" t="s">
        <v>479</v>
      </c>
      <c r="F86" s="21" t="s">
        <v>480</v>
      </c>
      <c r="G86" s="28"/>
      <c r="H86" s="28"/>
      <c r="I86" s="29">
        <v>3</v>
      </c>
      <c r="J86" s="29" t="s">
        <v>53</v>
      </c>
      <c r="K86" s="16" t="s">
        <v>621</v>
      </c>
      <c r="L86" s="17"/>
      <c r="M86" s="17"/>
    </row>
    <row r="87" spans="1:13" ht="180" hidden="1">
      <c r="A87" s="14" t="s">
        <v>505</v>
      </c>
      <c r="B87" s="14" t="s">
        <v>506</v>
      </c>
      <c r="C87" s="14" t="s">
        <v>507</v>
      </c>
      <c r="D87" s="14" t="s">
        <v>508</v>
      </c>
      <c r="E87" s="14" t="s">
        <v>326</v>
      </c>
      <c r="F87" s="14" t="s">
        <v>509</v>
      </c>
      <c r="G87" s="14"/>
      <c r="H87" s="14"/>
      <c r="I87" s="22">
        <v>4</v>
      </c>
      <c r="J87" s="22" t="s">
        <v>53</v>
      </c>
      <c r="K87" s="16" t="s">
        <v>621</v>
      </c>
      <c r="L87" s="17"/>
      <c r="M87" s="17"/>
    </row>
    <row r="88" spans="1:13" ht="105" hidden="1">
      <c r="A88" s="14" t="s">
        <v>510</v>
      </c>
      <c r="B88" s="14" t="s">
        <v>511</v>
      </c>
      <c r="C88" s="14" t="s">
        <v>512</v>
      </c>
      <c r="D88" s="14" t="s">
        <v>513</v>
      </c>
      <c r="E88" s="14" t="s">
        <v>514</v>
      </c>
      <c r="F88" s="14" t="s">
        <v>509</v>
      </c>
      <c r="G88" s="14" t="s">
        <v>514</v>
      </c>
      <c r="H88" s="14"/>
      <c r="I88" s="22">
        <v>4</v>
      </c>
      <c r="J88" s="22" t="s">
        <v>53</v>
      </c>
      <c r="K88" s="16" t="s">
        <v>621</v>
      </c>
      <c r="L88" s="17"/>
      <c r="M88" s="17"/>
    </row>
    <row r="89" spans="1:13" ht="105" hidden="1">
      <c r="A89" s="14" t="s">
        <v>515</v>
      </c>
      <c r="B89" s="14" t="s">
        <v>511</v>
      </c>
      <c r="C89" s="14" t="s">
        <v>516</v>
      </c>
      <c r="D89" s="14" t="s">
        <v>513</v>
      </c>
      <c r="E89" s="14" t="s">
        <v>517</v>
      </c>
      <c r="F89" s="14" t="s">
        <v>509</v>
      </c>
      <c r="G89" s="14" t="s">
        <v>517</v>
      </c>
      <c r="H89" s="14"/>
      <c r="I89" s="22">
        <v>4</v>
      </c>
      <c r="J89" s="22" t="s">
        <v>53</v>
      </c>
      <c r="K89" s="16" t="s">
        <v>621</v>
      </c>
      <c r="L89" s="17"/>
      <c r="M89" s="17"/>
    </row>
    <row r="90" spans="1:13" ht="120" hidden="1">
      <c r="A90" s="14" t="s">
        <v>518</v>
      </c>
      <c r="B90" s="14" t="s">
        <v>519</v>
      </c>
      <c r="C90" s="14" t="s">
        <v>512</v>
      </c>
      <c r="D90" s="14" t="s">
        <v>513</v>
      </c>
      <c r="E90" s="14" t="s">
        <v>520</v>
      </c>
      <c r="F90" s="14" t="s">
        <v>509</v>
      </c>
      <c r="G90" s="14" t="s">
        <v>520</v>
      </c>
      <c r="H90" s="14"/>
      <c r="I90" s="22">
        <v>4</v>
      </c>
      <c r="J90" s="22" t="s">
        <v>53</v>
      </c>
      <c r="K90" s="16" t="s">
        <v>621</v>
      </c>
      <c r="L90" s="17"/>
      <c r="M90" s="17"/>
    </row>
    <row r="91" spans="1:13" ht="120" hidden="1">
      <c r="A91" s="14" t="s">
        <v>521</v>
      </c>
      <c r="B91" s="14" t="s">
        <v>519</v>
      </c>
      <c r="C91" s="14" t="s">
        <v>516</v>
      </c>
      <c r="D91" s="14" t="s">
        <v>513</v>
      </c>
      <c r="E91" s="14" t="s">
        <v>522</v>
      </c>
      <c r="F91" s="14" t="s">
        <v>509</v>
      </c>
      <c r="G91" s="14" t="s">
        <v>522</v>
      </c>
      <c r="H91" s="14"/>
      <c r="I91" s="22">
        <v>4</v>
      </c>
      <c r="J91" s="22" t="s">
        <v>53</v>
      </c>
      <c r="K91" s="16" t="s">
        <v>621</v>
      </c>
      <c r="L91" s="17"/>
      <c r="M91" s="17"/>
    </row>
    <row r="92" spans="1:13" ht="195" hidden="1">
      <c r="A92" s="14" t="s">
        <v>523</v>
      </c>
      <c r="B92" s="14" t="s">
        <v>524</v>
      </c>
      <c r="C92" s="14" t="s">
        <v>525</v>
      </c>
      <c r="D92" s="14" t="s">
        <v>526</v>
      </c>
      <c r="E92" s="14" t="s">
        <v>527</v>
      </c>
      <c r="F92" s="14" t="s">
        <v>528</v>
      </c>
      <c r="G92" s="14" t="s">
        <v>529</v>
      </c>
      <c r="H92" s="24" t="s">
        <v>53</v>
      </c>
      <c r="I92" s="22">
        <v>2</v>
      </c>
      <c r="J92" s="22" t="s">
        <v>53</v>
      </c>
      <c r="K92" s="16" t="s">
        <v>621</v>
      </c>
      <c r="L92" s="17"/>
      <c r="M92" s="17"/>
    </row>
    <row r="93" spans="1:13" ht="90" hidden="1">
      <c r="A93" s="14" t="s">
        <v>530</v>
      </c>
      <c r="B93" s="14" t="s">
        <v>531</v>
      </c>
      <c r="C93" s="14" t="s">
        <v>326</v>
      </c>
      <c r="D93" s="14" t="s">
        <v>532</v>
      </c>
      <c r="E93" s="14" t="s">
        <v>533</v>
      </c>
      <c r="F93" s="14" t="s">
        <v>534</v>
      </c>
      <c r="G93" s="14" t="s">
        <v>53</v>
      </c>
      <c r="H93" s="14" t="s">
        <v>53</v>
      </c>
      <c r="I93" s="22">
        <v>2</v>
      </c>
      <c r="J93" s="22" t="s">
        <v>53</v>
      </c>
      <c r="K93" s="16" t="s">
        <v>621</v>
      </c>
      <c r="L93" s="17"/>
      <c r="M93" s="17"/>
    </row>
    <row r="94" spans="1:13" ht="90" hidden="1">
      <c r="A94" s="14" t="s">
        <v>535</v>
      </c>
      <c r="B94" s="14" t="s">
        <v>536</v>
      </c>
      <c r="C94" s="14" t="s">
        <v>537</v>
      </c>
      <c r="D94" s="14" t="s">
        <v>538</v>
      </c>
      <c r="E94" s="14" t="s">
        <v>539</v>
      </c>
      <c r="F94" s="14" t="s">
        <v>509</v>
      </c>
      <c r="G94" s="30" t="s">
        <v>540</v>
      </c>
      <c r="H94" s="14" t="s">
        <v>53</v>
      </c>
      <c r="I94" s="22">
        <v>3</v>
      </c>
      <c r="J94" s="22" t="s">
        <v>53</v>
      </c>
      <c r="K94" s="16" t="s">
        <v>621</v>
      </c>
      <c r="L94" s="17"/>
      <c r="M94" s="17"/>
    </row>
    <row r="95" spans="1:13" ht="150" hidden="1">
      <c r="A95" s="14" t="s">
        <v>541</v>
      </c>
      <c r="B95" s="14" t="s">
        <v>542</v>
      </c>
      <c r="C95" s="14" t="s">
        <v>538</v>
      </c>
      <c r="D95" s="14" t="s">
        <v>543</v>
      </c>
      <c r="E95" s="14" t="s">
        <v>544</v>
      </c>
      <c r="F95" s="14" t="s">
        <v>509</v>
      </c>
      <c r="G95" s="14" t="s">
        <v>545</v>
      </c>
      <c r="H95" s="14" t="s">
        <v>53</v>
      </c>
      <c r="I95" s="22">
        <v>3</v>
      </c>
      <c r="J95" s="22" t="s">
        <v>53</v>
      </c>
      <c r="K95" s="16" t="s">
        <v>621</v>
      </c>
      <c r="L95" s="17"/>
      <c r="M95" s="17"/>
    </row>
    <row r="96" spans="1:13" ht="120" hidden="1">
      <c r="A96" s="14" t="s">
        <v>546</v>
      </c>
      <c r="B96" s="14" t="s">
        <v>547</v>
      </c>
      <c r="C96" s="14" t="s">
        <v>538</v>
      </c>
      <c r="D96" s="14" t="s">
        <v>548</v>
      </c>
      <c r="E96" s="14" t="s">
        <v>544</v>
      </c>
      <c r="F96" s="14" t="s">
        <v>509</v>
      </c>
      <c r="G96" s="14" t="s">
        <v>544</v>
      </c>
      <c r="H96" s="14" t="s">
        <v>53</v>
      </c>
      <c r="I96" s="22">
        <v>4</v>
      </c>
      <c r="J96" s="22" t="s">
        <v>53</v>
      </c>
      <c r="K96" s="16" t="s">
        <v>621</v>
      </c>
      <c r="L96" s="17"/>
      <c r="M96" s="17"/>
    </row>
    <row r="97" spans="1:13" ht="115.5" hidden="1" customHeight="1">
      <c r="A97" s="14" t="s">
        <v>549</v>
      </c>
      <c r="B97" s="14" t="s">
        <v>550</v>
      </c>
      <c r="C97" s="14" t="s">
        <v>551</v>
      </c>
      <c r="D97" s="14" t="s">
        <v>552</v>
      </c>
      <c r="E97" s="14" t="s">
        <v>553</v>
      </c>
      <c r="F97" s="14" t="s">
        <v>554</v>
      </c>
      <c r="G97" s="14" t="s">
        <v>553</v>
      </c>
      <c r="H97" s="14"/>
      <c r="I97" s="22">
        <v>3</v>
      </c>
      <c r="J97" s="22" t="s">
        <v>53</v>
      </c>
      <c r="K97" s="16" t="s">
        <v>621</v>
      </c>
      <c r="L97" s="17"/>
      <c r="M97" s="17"/>
    </row>
    <row r="98" spans="1:13" ht="105" hidden="1">
      <c r="A98" s="14" t="s">
        <v>555</v>
      </c>
      <c r="B98" s="14" t="s">
        <v>556</v>
      </c>
      <c r="C98" s="14" t="s">
        <v>557</v>
      </c>
      <c r="D98" s="14" t="s">
        <v>558</v>
      </c>
      <c r="E98" s="14" t="s">
        <v>326</v>
      </c>
      <c r="F98" s="14" t="s">
        <v>554</v>
      </c>
      <c r="G98" s="14" t="s">
        <v>22</v>
      </c>
      <c r="H98" s="14"/>
      <c r="I98" s="22">
        <v>3</v>
      </c>
      <c r="J98" s="22" t="s">
        <v>53</v>
      </c>
      <c r="K98" s="16" t="s">
        <v>621</v>
      </c>
      <c r="L98" s="17"/>
      <c r="M98" s="17"/>
    </row>
    <row r="99" spans="1:13" ht="240" hidden="1">
      <c r="A99" s="14" t="s">
        <v>559</v>
      </c>
      <c r="B99" s="14" t="s">
        <v>560</v>
      </c>
      <c r="C99" s="14" t="s">
        <v>561</v>
      </c>
      <c r="D99" s="14" t="s">
        <v>562</v>
      </c>
      <c r="E99" s="14" t="s">
        <v>563</v>
      </c>
      <c r="F99" s="14" t="s">
        <v>564</v>
      </c>
      <c r="G99" s="14" t="s">
        <v>565</v>
      </c>
      <c r="H99" s="14"/>
      <c r="I99" s="22">
        <v>3</v>
      </c>
      <c r="J99" s="22" t="s">
        <v>53</v>
      </c>
      <c r="K99" s="16" t="s">
        <v>621</v>
      </c>
      <c r="L99" s="17"/>
      <c r="M99" s="17"/>
    </row>
    <row r="100" spans="1:13" ht="75" hidden="1">
      <c r="A100" s="19" t="s">
        <v>566</v>
      </c>
      <c r="B100" s="20" t="s">
        <v>373</v>
      </c>
      <c r="C100" s="20" t="s">
        <v>567</v>
      </c>
      <c r="D100" s="20" t="s">
        <v>568</v>
      </c>
      <c r="E100" s="20" t="s">
        <v>569</v>
      </c>
      <c r="F100" s="20" t="s">
        <v>376</v>
      </c>
      <c r="G100" s="19" t="s">
        <v>570</v>
      </c>
      <c r="H100" s="15"/>
      <c r="I100" s="15">
        <v>1</v>
      </c>
      <c r="J100" s="15" t="s">
        <v>262</v>
      </c>
      <c r="K100" s="16" t="s">
        <v>621</v>
      </c>
      <c r="L100" s="17"/>
      <c r="M100" s="17"/>
    </row>
    <row r="101" spans="1:13" ht="75" hidden="1">
      <c r="A101" s="19" t="s">
        <v>571</v>
      </c>
      <c r="B101" s="20" t="s">
        <v>572</v>
      </c>
      <c r="C101" s="20" t="s">
        <v>573</v>
      </c>
      <c r="D101" s="20" t="s">
        <v>574</v>
      </c>
      <c r="E101" s="20" t="s">
        <v>569</v>
      </c>
      <c r="F101" s="20" t="s">
        <v>376</v>
      </c>
      <c r="G101" s="19" t="s">
        <v>570</v>
      </c>
      <c r="H101" s="15"/>
      <c r="I101" s="15">
        <v>1</v>
      </c>
      <c r="J101" s="15" t="s">
        <v>262</v>
      </c>
      <c r="K101" s="16" t="s">
        <v>621</v>
      </c>
      <c r="L101" s="17"/>
      <c r="M101" s="17"/>
    </row>
    <row r="102" spans="1:13" ht="150" hidden="1" customHeight="1">
      <c r="A102" s="19" t="s">
        <v>575</v>
      </c>
      <c r="B102" s="20" t="s">
        <v>576</v>
      </c>
      <c r="C102" s="20" t="s">
        <v>577</v>
      </c>
      <c r="D102" s="20" t="s">
        <v>578</v>
      </c>
      <c r="E102" s="20" t="s">
        <v>569</v>
      </c>
      <c r="F102" s="20" t="s">
        <v>376</v>
      </c>
      <c r="G102" s="19" t="s">
        <v>570</v>
      </c>
      <c r="H102" s="15"/>
      <c r="I102" s="15">
        <v>1</v>
      </c>
      <c r="J102" s="15" t="s">
        <v>262</v>
      </c>
      <c r="K102" s="16" t="s">
        <v>752</v>
      </c>
      <c r="L102" s="17" t="s">
        <v>786</v>
      </c>
      <c r="M102" s="17" t="s">
        <v>787</v>
      </c>
    </row>
    <row r="103" spans="1:13" ht="135" hidden="1">
      <c r="A103" s="21" t="s">
        <v>579</v>
      </c>
      <c r="B103" s="14" t="s">
        <v>580</v>
      </c>
      <c r="C103" s="14" t="s">
        <v>581</v>
      </c>
      <c r="D103" s="14" t="s">
        <v>181</v>
      </c>
      <c r="E103" s="14" t="s">
        <v>175</v>
      </c>
      <c r="F103" s="19" t="s">
        <v>168</v>
      </c>
      <c r="G103" s="14" t="s">
        <v>582</v>
      </c>
      <c r="H103" s="22"/>
      <c r="I103" s="22">
        <v>3</v>
      </c>
      <c r="J103" s="22" t="s">
        <v>262</v>
      </c>
      <c r="K103" s="16" t="s">
        <v>621</v>
      </c>
      <c r="L103" s="17"/>
      <c r="M103" s="17"/>
    </row>
    <row r="104" spans="1:13" ht="75" hidden="1">
      <c r="A104" s="21" t="s">
        <v>583</v>
      </c>
      <c r="B104" s="21" t="s">
        <v>396</v>
      </c>
      <c r="C104" s="21" t="s">
        <v>397</v>
      </c>
      <c r="D104" s="21" t="s">
        <v>398</v>
      </c>
      <c r="E104" s="21" t="s">
        <v>399</v>
      </c>
      <c r="F104" s="21" t="s">
        <v>247</v>
      </c>
      <c r="G104" s="14" t="s">
        <v>400</v>
      </c>
      <c r="H104" s="22"/>
      <c r="I104" s="22">
        <v>4</v>
      </c>
      <c r="J104" s="22" t="s">
        <v>262</v>
      </c>
      <c r="K104" s="16" t="s">
        <v>621</v>
      </c>
      <c r="L104" s="17"/>
      <c r="M104" s="17"/>
    </row>
    <row r="105" spans="1:13" ht="195" hidden="1">
      <c r="A105" s="21" t="s">
        <v>584</v>
      </c>
      <c r="B105" s="21" t="s">
        <v>410</v>
      </c>
      <c r="C105" s="21" t="s">
        <v>585</v>
      </c>
      <c r="D105" s="21" t="s">
        <v>412</v>
      </c>
      <c r="E105" s="21" t="s">
        <v>413</v>
      </c>
      <c r="F105" s="21" t="s">
        <v>414</v>
      </c>
      <c r="G105" s="14" t="s">
        <v>415</v>
      </c>
      <c r="H105" s="22"/>
      <c r="I105" s="22">
        <v>3</v>
      </c>
      <c r="J105" s="22" t="s">
        <v>262</v>
      </c>
      <c r="K105" s="16" t="s">
        <v>621</v>
      </c>
      <c r="L105" s="17"/>
      <c r="M105" s="17"/>
    </row>
    <row r="106" spans="1:13" ht="30" hidden="1">
      <c r="A106" s="19" t="s">
        <v>586</v>
      </c>
      <c r="B106" s="19" t="s">
        <v>587</v>
      </c>
      <c r="C106" s="19" t="s">
        <v>326</v>
      </c>
      <c r="D106" s="19" t="s">
        <v>588</v>
      </c>
      <c r="E106" s="19" t="s">
        <v>589</v>
      </c>
      <c r="F106" s="19" t="s">
        <v>50</v>
      </c>
      <c r="G106" s="19" t="s">
        <v>590</v>
      </c>
      <c r="H106" s="15"/>
      <c r="I106" s="15">
        <v>1</v>
      </c>
      <c r="J106" s="15" t="s">
        <v>262</v>
      </c>
      <c r="K106" s="16" t="s">
        <v>621</v>
      </c>
      <c r="L106" s="17"/>
      <c r="M106" s="17"/>
    </row>
    <row r="107" spans="1:13" ht="60" hidden="1">
      <c r="A107" s="19" t="s">
        <v>591</v>
      </c>
      <c r="B107" s="19" t="s">
        <v>592</v>
      </c>
      <c r="C107" s="19" t="s">
        <v>593</v>
      </c>
      <c r="D107" s="19" t="s">
        <v>594</v>
      </c>
      <c r="E107" s="19" t="s">
        <v>593</v>
      </c>
      <c r="F107" s="19" t="s">
        <v>595</v>
      </c>
      <c r="G107" s="19" t="s">
        <v>596</v>
      </c>
      <c r="H107" s="15"/>
      <c r="I107" s="15">
        <v>3</v>
      </c>
      <c r="J107" s="15" t="s">
        <v>262</v>
      </c>
      <c r="K107" s="16" t="s">
        <v>621</v>
      </c>
      <c r="L107" s="17"/>
      <c r="M107" s="17"/>
    </row>
    <row r="108" spans="1:13" ht="60" hidden="1">
      <c r="A108" s="19" t="s">
        <v>597</v>
      </c>
      <c r="B108" s="19" t="s">
        <v>598</v>
      </c>
      <c r="C108" s="19" t="s">
        <v>599</v>
      </c>
      <c r="D108" s="19" t="s">
        <v>600</v>
      </c>
      <c r="E108" s="19" t="s">
        <v>601</v>
      </c>
      <c r="F108" s="19" t="s">
        <v>595</v>
      </c>
      <c r="G108" s="19" t="s">
        <v>602</v>
      </c>
      <c r="H108" s="15"/>
      <c r="I108" s="15">
        <v>4</v>
      </c>
      <c r="J108" s="15" t="s">
        <v>262</v>
      </c>
      <c r="K108" s="16" t="s">
        <v>621</v>
      </c>
      <c r="L108" s="17"/>
      <c r="M108" s="17"/>
    </row>
    <row r="109" spans="1:13" ht="75" hidden="1">
      <c r="A109" s="19" t="s">
        <v>603</v>
      </c>
      <c r="B109" s="19" t="s">
        <v>604</v>
      </c>
      <c r="C109" s="19" t="s">
        <v>605</v>
      </c>
      <c r="D109" s="19" t="s">
        <v>606</v>
      </c>
      <c r="E109" s="19" t="s">
        <v>607</v>
      </c>
      <c r="F109" s="19" t="s">
        <v>203</v>
      </c>
      <c r="G109" s="19" t="s">
        <v>608</v>
      </c>
      <c r="H109" s="15"/>
      <c r="I109" s="15">
        <v>3</v>
      </c>
      <c r="J109" s="15" t="s">
        <v>262</v>
      </c>
      <c r="K109" s="16" t="s">
        <v>621</v>
      </c>
      <c r="L109" s="17"/>
      <c r="M109" s="17"/>
    </row>
    <row r="110" spans="1:13" ht="15" hidden="1" customHeight="1">
      <c r="A110" s="19" t="s">
        <v>609</v>
      </c>
      <c r="B110" s="19" t="s">
        <v>610</v>
      </c>
      <c r="C110" s="19" t="s">
        <v>611</v>
      </c>
      <c r="D110" s="14" t="s">
        <v>612</v>
      </c>
      <c r="E110" s="19" t="s">
        <v>613</v>
      </c>
      <c r="F110" s="19" t="s">
        <v>376</v>
      </c>
      <c r="G110" s="19" t="s">
        <v>614</v>
      </c>
      <c r="H110" s="15"/>
      <c r="I110" s="15">
        <v>4</v>
      </c>
      <c r="J110" s="15" t="s">
        <v>262</v>
      </c>
      <c r="K110" s="16" t="s">
        <v>621</v>
      </c>
      <c r="L110" s="17"/>
      <c r="M110" s="17"/>
    </row>
  </sheetData>
  <autoFilter ref="A1:A110">
    <filterColumn colId="0">
      <filters>
        <filter val="ASGT-CS SA5-14"/>
      </filters>
    </filterColumn>
  </autoFilter>
  <sortState ref="A3:L112">
    <sortCondition ref="I3:I112"/>
    <sortCondition ref="A3:A112"/>
  </sortState>
  <mergeCells count="1">
    <mergeCell ref="N32:Q32"/>
  </mergeCells>
  <conditionalFormatting sqref="K3:K107">
    <cfRule type="cellIs" dxfId="260" priority="4" operator="equal">
      <formula>"A"</formula>
    </cfRule>
    <cfRule type="cellIs" dxfId="259" priority="5" operator="equal">
      <formula>"G"</formula>
    </cfRule>
    <cfRule type="cellIs" dxfId="258" priority="6" operator="equal">
      <formula>"R"</formula>
    </cfRule>
  </conditionalFormatting>
  <conditionalFormatting sqref="K108:K110">
    <cfRule type="cellIs" dxfId="257" priority="1" operator="equal">
      <formula>"A"</formula>
    </cfRule>
    <cfRule type="cellIs" dxfId="256" priority="2" operator="equal">
      <formula>"G"</formula>
    </cfRule>
    <cfRule type="cellIs" dxfId="255" priority="3" operator="equal">
      <formula>"R"</formula>
    </cfRule>
  </conditionalFormatting>
  <dataValidations count="2">
    <dataValidation allowBlank="1" showInputMessage="1" showErrorMessage="1" prompt="Comments of anykind including KPI's at risk of failing" sqref="M44"/>
    <dataValidation type="list" allowBlank="1" showInputMessage="1" showErrorMessage="1" sqref="K3:K110">
      <formula1>"R,A,G"</formula1>
    </dataValidation>
  </dataValidations>
  <pageMargins left="0.70866141732283472" right="0.70866141732283472" top="0.74803149606299213" bottom="0.74803149606299213" header="0.31496062992125984" footer="0.31496062992125984"/>
  <pageSetup paperSize="9" scale="71"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E40" sqref="E40"/>
    </sheetView>
  </sheetViews>
  <sheetFormatPr defaultRowHeight="15"/>
  <cols>
    <col min="1" max="1" width="36.85546875" customWidth="1"/>
    <col min="2" max="3" width="11.5703125" customWidth="1"/>
    <col min="4" max="4" width="12.28515625" customWidth="1"/>
    <col min="5" max="5" width="13" customWidth="1"/>
    <col min="6" max="7" width="13.7109375" customWidth="1"/>
  </cols>
  <sheetData>
    <row r="1" spans="1:7" ht="23.25">
      <c r="A1" s="8" t="s">
        <v>20</v>
      </c>
      <c r="B1" s="9" t="str">
        <f>'1-Summary'!H1</f>
        <v>DEC 2018</v>
      </c>
      <c r="C1" s="9"/>
    </row>
    <row r="2" spans="1:7" ht="15.75" customHeight="1" thickBot="1">
      <c r="A2" s="87"/>
      <c r="B2" s="76"/>
      <c r="C2" s="76"/>
      <c r="D2" s="241"/>
      <c r="E2" s="241"/>
      <c r="F2" s="241"/>
      <c r="G2" s="241"/>
    </row>
    <row r="3" spans="1:7" ht="15.75" customHeight="1" thickBot="1">
      <c r="A3" s="242" t="s">
        <v>0</v>
      </c>
      <c r="B3" s="243"/>
      <c r="C3" s="243"/>
      <c r="D3" s="243"/>
      <c r="E3" s="243"/>
      <c r="F3" s="245"/>
      <c r="G3" s="79"/>
    </row>
    <row r="4" spans="1:7" ht="15.75" customHeight="1" thickBot="1">
      <c r="A4" s="1"/>
      <c r="B4" s="89"/>
      <c r="C4" s="246" t="s">
        <v>793</v>
      </c>
      <c r="D4" s="247"/>
      <c r="E4" s="247"/>
      <c r="F4" s="249"/>
      <c r="G4" s="79"/>
    </row>
    <row r="5" spans="1:7" ht="15.75" customHeight="1" thickBot="1">
      <c r="A5" s="1" t="s">
        <v>1</v>
      </c>
      <c r="B5" s="89" t="s">
        <v>2</v>
      </c>
      <c r="C5" s="54">
        <v>43435</v>
      </c>
      <c r="D5" s="90">
        <v>43405</v>
      </c>
      <c r="E5" s="90">
        <v>43374</v>
      </c>
      <c r="F5" s="90">
        <v>43344</v>
      </c>
      <c r="G5" s="79"/>
    </row>
    <row r="6" spans="1:7" ht="15.75" thickBot="1">
      <c r="A6" s="2" t="s">
        <v>672</v>
      </c>
      <c r="B6" s="89"/>
      <c r="C6" s="55" t="s">
        <v>794</v>
      </c>
      <c r="D6" s="55" t="s">
        <v>782</v>
      </c>
      <c r="E6" s="55" t="s">
        <v>779</v>
      </c>
      <c r="F6" s="55" t="s">
        <v>774</v>
      </c>
      <c r="G6" s="79"/>
    </row>
    <row r="7" spans="1:7" ht="15.75" thickBot="1">
      <c r="A7" s="3" t="s">
        <v>3</v>
      </c>
      <c r="B7" s="4">
        <v>0.99</v>
      </c>
      <c r="C7" s="56">
        <v>0.99980000000000002</v>
      </c>
      <c r="D7" s="56">
        <v>0.99980000000000002</v>
      </c>
      <c r="E7" s="57">
        <v>1</v>
      </c>
      <c r="F7" s="57">
        <v>1</v>
      </c>
      <c r="G7" s="79"/>
    </row>
    <row r="8" spans="1:7" ht="15.75" thickBot="1">
      <c r="A8" s="5" t="s">
        <v>4</v>
      </c>
      <c r="B8" s="57">
        <v>0.99</v>
      </c>
      <c r="C8" s="136">
        <v>1</v>
      </c>
      <c r="D8" s="136">
        <v>1</v>
      </c>
      <c r="E8" s="136">
        <v>1</v>
      </c>
      <c r="F8" s="136">
        <v>1</v>
      </c>
      <c r="G8" s="79"/>
    </row>
    <row r="9" spans="1:7" ht="15.75" thickBot="1">
      <c r="A9" s="5" t="s">
        <v>5</v>
      </c>
      <c r="B9" s="58">
        <v>8300</v>
      </c>
      <c r="C9" s="55">
        <v>6160</v>
      </c>
      <c r="D9" s="55">
        <v>6042</v>
      </c>
      <c r="E9" s="55">
        <v>6040</v>
      </c>
      <c r="F9" s="55">
        <v>6022</v>
      </c>
      <c r="G9" s="79"/>
    </row>
    <row r="10" spans="1:7" ht="15.75" thickBot="1">
      <c r="A10" s="5" t="s">
        <v>724</v>
      </c>
      <c r="B10" s="58">
        <v>4200</v>
      </c>
      <c r="C10" s="55">
        <v>28986</v>
      </c>
      <c r="D10" s="55">
        <v>28856</v>
      </c>
      <c r="E10" s="55">
        <v>28800</v>
      </c>
      <c r="F10" s="55">
        <v>28222</v>
      </c>
      <c r="G10" s="79"/>
    </row>
    <row r="11" spans="1:7" ht="15.75" thickBot="1">
      <c r="A11" s="5" t="s">
        <v>6</v>
      </c>
      <c r="B11" s="57">
        <v>0.95</v>
      </c>
      <c r="C11" s="57">
        <v>1</v>
      </c>
      <c r="D11" s="57">
        <v>1</v>
      </c>
      <c r="E11" s="57">
        <v>1</v>
      </c>
      <c r="F11" s="57">
        <v>1</v>
      </c>
      <c r="G11" s="79"/>
    </row>
    <row r="12" spans="1:7" ht="15.75" thickBot="1">
      <c r="A12" s="5" t="s">
        <v>7</v>
      </c>
      <c r="B12" s="55" t="s">
        <v>8</v>
      </c>
      <c r="C12" s="55">
        <v>0.56999999999999995</v>
      </c>
      <c r="D12" s="55">
        <v>0.56999999999999995</v>
      </c>
      <c r="E12" s="55">
        <v>0.56000000000000005</v>
      </c>
      <c r="F12" s="55">
        <v>0.55000000000000004</v>
      </c>
      <c r="G12" s="79"/>
    </row>
    <row r="13" spans="1:7" ht="15.75" thickBot="1">
      <c r="A13" s="5" t="s">
        <v>9</v>
      </c>
      <c r="B13" s="55" t="s">
        <v>8</v>
      </c>
      <c r="C13" s="55">
        <v>996573</v>
      </c>
      <c r="D13" s="55">
        <v>952676</v>
      </c>
      <c r="E13" s="55">
        <v>958846</v>
      </c>
      <c r="F13" s="55">
        <v>956117</v>
      </c>
    </row>
    <row r="14" spans="1:7" ht="15.75" thickBot="1">
      <c r="A14" s="5" t="s">
        <v>10</v>
      </c>
      <c r="B14" s="55" t="s">
        <v>8</v>
      </c>
      <c r="C14" s="56">
        <v>4.5999999999999999E-2</v>
      </c>
      <c r="D14" s="56">
        <v>6.4000000000000003E-3</v>
      </c>
      <c r="E14" s="56">
        <v>2.8999999999999998E-3</v>
      </c>
      <c r="F14" s="56">
        <v>8.0000000000000004E-4</v>
      </c>
    </row>
    <row r="15" spans="1:7" ht="15.75" thickBot="1">
      <c r="A15" s="91"/>
      <c r="B15" s="81"/>
      <c r="C15" s="88"/>
      <c r="D15" s="92"/>
      <c r="E15" s="92"/>
      <c r="F15" s="92"/>
    </row>
    <row r="16" spans="1:7" ht="15.75" customHeight="1" thickBot="1">
      <c r="A16" s="242" t="s">
        <v>11</v>
      </c>
      <c r="B16" s="243"/>
      <c r="C16" s="244"/>
      <c r="D16" s="243"/>
      <c r="E16" s="243"/>
      <c r="F16" s="243"/>
      <c r="G16" s="245"/>
    </row>
    <row r="17" spans="1:12" ht="15.75" customHeight="1" thickBot="1">
      <c r="A17" s="1"/>
      <c r="B17" s="76"/>
      <c r="C17" s="77"/>
      <c r="D17" s="246" t="s">
        <v>711</v>
      </c>
      <c r="E17" s="247"/>
      <c r="F17" s="248"/>
      <c r="G17" s="249"/>
      <c r="L17" s="104"/>
    </row>
    <row r="18" spans="1:12" ht="15.75" customHeight="1" thickBot="1">
      <c r="A18" s="1" t="s">
        <v>1</v>
      </c>
      <c r="B18" s="76" t="s">
        <v>2</v>
      </c>
      <c r="C18" s="67">
        <v>43435</v>
      </c>
      <c r="D18" s="67">
        <v>43405</v>
      </c>
      <c r="E18" s="67">
        <v>43374</v>
      </c>
      <c r="F18" s="90">
        <v>43344</v>
      </c>
      <c r="G18" s="90">
        <v>43313</v>
      </c>
      <c r="L18" s="140"/>
    </row>
    <row r="19" spans="1:12" ht="15.75" customHeight="1" thickBot="1">
      <c r="A19" s="2"/>
      <c r="B19" s="76"/>
      <c r="C19" s="68" t="s">
        <v>795</v>
      </c>
      <c r="D19" s="68" t="s">
        <v>783</v>
      </c>
      <c r="E19" s="68" t="s">
        <v>780</v>
      </c>
      <c r="F19" s="55" t="s">
        <v>775</v>
      </c>
      <c r="G19" s="55" t="s">
        <v>753</v>
      </c>
      <c r="L19" s="141"/>
    </row>
    <row r="20" spans="1:12" ht="15.75" thickBot="1">
      <c r="A20" s="3" t="s">
        <v>12</v>
      </c>
      <c r="B20" s="4">
        <v>0.99</v>
      </c>
      <c r="C20" s="78">
        <v>1</v>
      </c>
      <c r="D20" s="78">
        <v>1</v>
      </c>
      <c r="E20" s="78">
        <v>1</v>
      </c>
      <c r="F20" s="57">
        <v>1</v>
      </c>
      <c r="G20" s="57">
        <v>1</v>
      </c>
      <c r="L20" s="79"/>
    </row>
    <row r="21" spans="1:12" ht="15.75" thickBot="1">
      <c r="A21" s="5" t="s">
        <v>13</v>
      </c>
      <c r="B21" s="57">
        <v>0.99</v>
      </c>
      <c r="C21" s="78">
        <v>1</v>
      </c>
      <c r="D21" s="78">
        <v>1</v>
      </c>
      <c r="E21" s="78">
        <v>1</v>
      </c>
      <c r="F21" s="57">
        <v>1</v>
      </c>
      <c r="G21" s="57">
        <v>1</v>
      </c>
    </row>
    <row r="22" spans="1:12">
      <c r="F22" s="93"/>
    </row>
    <row r="23" spans="1:12" ht="15.75" customHeight="1">
      <c r="A23" s="59" t="s">
        <v>696</v>
      </c>
    </row>
    <row r="24" spans="1:12" ht="15.75" thickBot="1"/>
    <row r="25" spans="1:12" ht="15.75" thickBot="1">
      <c r="A25" s="155" t="s">
        <v>704</v>
      </c>
      <c r="B25" s="156" t="s">
        <v>705</v>
      </c>
      <c r="C25" s="156" t="s">
        <v>706</v>
      </c>
      <c r="D25" s="156" t="s">
        <v>707</v>
      </c>
      <c r="E25" s="156" t="s">
        <v>708</v>
      </c>
      <c r="F25" s="156" t="s">
        <v>709</v>
      </c>
      <c r="G25" s="157" t="s">
        <v>36</v>
      </c>
    </row>
    <row r="26" spans="1:12">
      <c r="A26" s="158">
        <v>43101</v>
      </c>
      <c r="B26" s="159">
        <v>1</v>
      </c>
      <c r="C26" s="160">
        <v>46</v>
      </c>
      <c r="D26" s="159">
        <v>62</v>
      </c>
      <c r="E26" s="161">
        <v>0</v>
      </c>
      <c r="F26" s="161">
        <v>0</v>
      </c>
      <c r="G26" s="162">
        <v>109</v>
      </c>
    </row>
    <row r="27" spans="1:12">
      <c r="A27" s="158">
        <v>43132</v>
      </c>
      <c r="B27" s="159">
        <v>0</v>
      </c>
      <c r="C27" s="160">
        <v>22</v>
      </c>
      <c r="D27" s="159">
        <v>28</v>
      </c>
      <c r="E27" s="161">
        <v>0</v>
      </c>
      <c r="F27" s="161">
        <v>0</v>
      </c>
      <c r="G27" s="162">
        <v>50</v>
      </c>
    </row>
    <row r="28" spans="1:12">
      <c r="A28" s="158">
        <v>43160</v>
      </c>
      <c r="B28" s="159">
        <v>0</v>
      </c>
      <c r="C28" s="160">
        <v>68</v>
      </c>
      <c r="D28" s="159">
        <v>37</v>
      </c>
      <c r="E28" s="161">
        <v>0</v>
      </c>
      <c r="F28" s="161">
        <v>0</v>
      </c>
      <c r="G28" s="162">
        <v>105</v>
      </c>
    </row>
    <row r="29" spans="1:12">
      <c r="A29" s="158">
        <v>43191</v>
      </c>
      <c r="B29" s="159">
        <v>0</v>
      </c>
      <c r="C29" s="160">
        <v>55</v>
      </c>
      <c r="D29" s="159">
        <v>22</v>
      </c>
      <c r="E29" s="161">
        <v>0</v>
      </c>
      <c r="F29" s="161">
        <v>0</v>
      </c>
      <c r="G29" s="162">
        <v>77</v>
      </c>
    </row>
    <row r="30" spans="1:12">
      <c r="A30" s="158">
        <v>43221</v>
      </c>
      <c r="B30" s="159">
        <v>0</v>
      </c>
      <c r="C30" s="160">
        <v>17</v>
      </c>
      <c r="D30" s="159">
        <v>55</v>
      </c>
      <c r="E30" s="161">
        <v>1</v>
      </c>
      <c r="F30" s="161">
        <v>0</v>
      </c>
      <c r="G30" s="162">
        <v>73</v>
      </c>
    </row>
    <row r="31" spans="1:12">
      <c r="A31" s="158">
        <v>43252</v>
      </c>
      <c r="B31" s="159">
        <v>0</v>
      </c>
      <c r="C31" s="160">
        <v>26</v>
      </c>
      <c r="D31" s="159">
        <v>51</v>
      </c>
      <c r="E31" s="161">
        <v>3</v>
      </c>
      <c r="F31" s="161">
        <v>0</v>
      </c>
      <c r="G31" s="162">
        <v>80</v>
      </c>
    </row>
    <row r="32" spans="1:12">
      <c r="A32" s="158">
        <v>43282</v>
      </c>
      <c r="B32" s="159">
        <v>0</v>
      </c>
      <c r="C32" s="160">
        <v>43</v>
      </c>
      <c r="D32" s="159">
        <v>106</v>
      </c>
      <c r="E32" s="161">
        <v>4</v>
      </c>
      <c r="F32" s="161">
        <v>0</v>
      </c>
      <c r="G32" s="162">
        <v>153</v>
      </c>
    </row>
    <row r="33" spans="1:7">
      <c r="A33" s="158">
        <v>43313</v>
      </c>
      <c r="B33" s="163">
        <v>1</v>
      </c>
      <c r="C33" s="163">
        <v>20</v>
      </c>
      <c r="D33" s="163">
        <v>42</v>
      </c>
      <c r="E33" s="163">
        <v>0</v>
      </c>
      <c r="F33" s="163">
        <v>0</v>
      </c>
      <c r="G33" s="164">
        <v>63</v>
      </c>
    </row>
    <row r="34" spans="1:7" ht="15.75" thickBot="1">
      <c r="A34" s="158">
        <v>43344</v>
      </c>
      <c r="B34" s="165">
        <v>0</v>
      </c>
      <c r="C34" s="165">
        <v>15</v>
      </c>
      <c r="D34" s="165">
        <v>35</v>
      </c>
      <c r="E34" s="165">
        <v>2</v>
      </c>
      <c r="F34" s="165">
        <v>0</v>
      </c>
      <c r="G34" s="166">
        <v>52</v>
      </c>
    </row>
    <row r="35" spans="1:7" ht="15.75" thickBot="1">
      <c r="A35" s="158">
        <v>43374</v>
      </c>
      <c r="B35" s="165">
        <v>0</v>
      </c>
      <c r="C35" s="165">
        <v>0</v>
      </c>
      <c r="D35" s="165">
        <v>53</v>
      </c>
      <c r="E35" s="165">
        <v>0</v>
      </c>
      <c r="F35" s="165">
        <v>9</v>
      </c>
      <c r="G35" s="166">
        <v>62</v>
      </c>
    </row>
    <row r="36" spans="1:7" ht="15.75" thickBot="1">
      <c r="A36" s="158">
        <v>43405</v>
      </c>
      <c r="B36" s="165">
        <v>0</v>
      </c>
      <c r="C36" s="165">
        <v>0</v>
      </c>
      <c r="D36" s="165">
        <v>53</v>
      </c>
      <c r="E36" s="165">
        <v>0</v>
      </c>
      <c r="F36" s="165">
        <v>9</v>
      </c>
      <c r="G36" s="166">
        <v>62</v>
      </c>
    </row>
    <row r="37" spans="1:7" ht="15.75" thickBot="1">
      <c r="A37" s="158">
        <v>43435</v>
      </c>
      <c r="B37" s="165">
        <v>0</v>
      </c>
      <c r="C37" s="165">
        <v>5</v>
      </c>
      <c r="D37" s="165">
        <v>27</v>
      </c>
      <c r="E37" s="165">
        <v>0</v>
      </c>
      <c r="F37" s="165">
        <v>0</v>
      </c>
      <c r="G37" s="166">
        <v>32</v>
      </c>
    </row>
    <row r="38" spans="1:7" ht="15.75" thickBot="1">
      <c r="A38" s="167" t="s">
        <v>36</v>
      </c>
      <c r="B38" s="156">
        <f t="shared" ref="B38:G38" si="0">SUM(B26:B37)</f>
        <v>2</v>
      </c>
      <c r="C38" s="156">
        <f t="shared" si="0"/>
        <v>317</v>
      </c>
      <c r="D38" s="156">
        <f t="shared" si="0"/>
        <v>571</v>
      </c>
      <c r="E38" s="156">
        <f t="shared" si="0"/>
        <v>10</v>
      </c>
      <c r="F38" s="156">
        <f t="shared" si="0"/>
        <v>18</v>
      </c>
      <c r="G38" s="156">
        <f t="shared" si="0"/>
        <v>918</v>
      </c>
    </row>
  </sheetData>
  <mergeCells count="5">
    <mergeCell ref="D2:G2"/>
    <mergeCell ref="A16:G16"/>
    <mergeCell ref="D17:G17"/>
    <mergeCell ref="A3:F3"/>
    <mergeCell ref="C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H1" workbookViewId="0">
      <selection activeCell="W12" sqref="W12"/>
    </sheetView>
  </sheetViews>
  <sheetFormatPr defaultRowHeight="14.25"/>
  <cols>
    <col min="1" max="1" width="2.5703125" style="6" customWidth="1"/>
    <col min="2" max="8" width="9.140625" style="6"/>
    <col min="9" max="9" width="8.5703125" style="6" customWidth="1"/>
    <col min="10" max="11" width="9.140625" style="6"/>
    <col min="12" max="12" width="10.85546875" style="6" customWidth="1"/>
    <col min="13" max="13" width="10.140625" style="6" bestFit="1" customWidth="1"/>
    <col min="14" max="16" width="9.5703125" style="6" bestFit="1" customWidth="1"/>
    <col min="17" max="17" width="12.140625" style="6" customWidth="1"/>
    <col min="18" max="18" width="10.85546875" style="6" customWidth="1"/>
    <col min="19" max="20" width="9.5703125" style="6" bestFit="1" customWidth="1"/>
    <col min="21" max="21" width="10.140625" style="6" bestFit="1" customWidth="1"/>
    <col min="22" max="25" width="12.42578125" style="6" bestFit="1" customWidth="1"/>
    <col min="26" max="16384" width="9.140625" style="6"/>
  </cols>
  <sheetData>
    <row r="1" spans="1:25" ht="23.25">
      <c r="A1" s="8" t="s">
        <v>19</v>
      </c>
      <c r="I1" s="9" t="str">
        <f>'1-Summary'!H1</f>
        <v>DEC 2018</v>
      </c>
    </row>
    <row r="2" spans="1:25">
      <c r="T2" s="107"/>
    </row>
    <row r="3" spans="1:25">
      <c r="F3" s="108">
        <v>42826</v>
      </c>
      <c r="G3" s="108">
        <v>42856</v>
      </c>
      <c r="H3" s="108">
        <v>42887</v>
      </c>
      <c r="I3" s="108">
        <v>42917</v>
      </c>
      <c r="J3" s="108">
        <v>42948</v>
      </c>
      <c r="K3" s="108">
        <v>42979</v>
      </c>
      <c r="L3" s="108">
        <v>43009</v>
      </c>
      <c r="M3" s="108">
        <v>43040</v>
      </c>
      <c r="N3" s="108">
        <v>43070</v>
      </c>
      <c r="O3" s="108">
        <v>43101</v>
      </c>
      <c r="P3" s="108">
        <v>43132</v>
      </c>
      <c r="Q3" s="108">
        <v>43160</v>
      </c>
      <c r="R3" s="108">
        <v>43191</v>
      </c>
      <c r="S3" s="108">
        <v>43221</v>
      </c>
      <c r="T3" s="108">
        <v>43252</v>
      </c>
      <c r="U3" s="108">
        <v>43282</v>
      </c>
      <c r="V3" s="100" t="s">
        <v>776</v>
      </c>
      <c r="W3" s="137" t="s">
        <v>778</v>
      </c>
      <c r="X3" s="137" t="s">
        <v>784</v>
      </c>
      <c r="Y3" s="100" t="s">
        <v>799</v>
      </c>
    </row>
    <row r="4" spans="1:25">
      <c r="B4" s="6" t="s">
        <v>24</v>
      </c>
      <c r="F4" s="109">
        <v>8804</v>
      </c>
      <c r="G4" s="109">
        <v>26671</v>
      </c>
      <c r="H4" s="109">
        <v>13740</v>
      </c>
      <c r="I4" s="109">
        <v>15678</v>
      </c>
      <c r="J4" s="109">
        <v>9130</v>
      </c>
      <c r="K4" s="109">
        <v>10688</v>
      </c>
      <c r="L4" s="109">
        <v>39076</v>
      </c>
      <c r="M4" s="109">
        <v>11416</v>
      </c>
      <c r="N4" s="109">
        <v>10208</v>
      </c>
      <c r="O4" s="109">
        <v>13298</v>
      </c>
      <c r="P4" s="109">
        <v>11088</v>
      </c>
      <c r="Q4" s="109">
        <v>10560</v>
      </c>
      <c r="R4" s="109">
        <v>36300</v>
      </c>
      <c r="S4" s="110">
        <v>30049</v>
      </c>
      <c r="T4" s="110">
        <v>5697</v>
      </c>
      <c r="U4" s="101">
        <v>26303.87</v>
      </c>
      <c r="V4" s="101">
        <v>15571</v>
      </c>
      <c r="W4" s="138">
        <v>25524</v>
      </c>
      <c r="X4" s="139">
        <v>10050</v>
      </c>
      <c r="Y4" s="101">
        <v>15625</v>
      </c>
    </row>
    <row r="5" spans="1:25">
      <c r="B5" s="6" t="s">
        <v>25</v>
      </c>
      <c r="F5" s="109">
        <v>4120</v>
      </c>
      <c r="G5" s="109">
        <v>254</v>
      </c>
      <c r="H5" s="109">
        <v>5242</v>
      </c>
      <c r="I5" s="109">
        <v>8263</v>
      </c>
      <c r="J5" s="109">
        <v>44894</v>
      </c>
      <c r="K5" s="109">
        <v>5230</v>
      </c>
      <c r="L5" s="109">
        <v>5938</v>
      </c>
      <c r="M5" s="109">
        <v>18372</v>
      </c>
      <c r="N5" s="109">
        <v>0</v>
      </c>
      <c r="O5" s="109">
        <v>5216</v>
      </c>
      <c r="P5" s="109">
        <v>2226</v>
      </c>
      <c r="Q5" s="109">
        <v>6297</v>
      </c>
      <c r="R5" s="109">
        <v>4118</v>
      </c>
      <c r="S5" s="110">
        <v>17155</v>
      </c>
      <c r="T5" s="110">
        <v>9289</v>
      </c>
      <c r="U5" s="101">
        <v>2760</v>
      </c>
      <c r="V5" s="101">
        <v>10868.6</v>
      </c>
      <c r="W5" s="137">
        <v>0</v>
      </c>
      <c r="X5" s="139">
        <v>10952</v>
      </c>
      <c r="Y5" s="100">
        <v>0</v>
      </c>
    </row>
    <row r="6" spans="1:25">
      <c r="T6" s="107"/>
    </row>
    <row r="7" spans="1:25">
      <c r="B7" s="6" t="s">
        <v>678</v>
      </c>
      <c r="F7" s="45">
        <f>F4</f>
        <v>8804</v>
      </c>
      <c r="G7" s="45">
        <f>F7+G4</f>
        <v>35475</v>
      </c>
      <c r="H7" s="45">
        <f>G7+H4</f>
        <v>49215</v>
      </c>
      <c r="I7" s="45">
        <f t="shared" ref="I7:R7" si="0">H7+I4</f>
        <v>64893</v>
      </c>
      <c r="J7" s="45">
        <f t="shared" si="0"/>
        <v>74023</v>
      </c>
      <c r="K7" s="45">
        <f t="shared" si="0"/>
        <v>84711</v>
      </c>
      <c r="L7" s="45">
        <f t="shared" si="0"/>
        <v>123787</v>
      </c>
      <c r="M7" s="45">
        <f t="shared" si="0"/>
        <v>135203</v>
      </c>
      <c r="N7" s="45">
        <f t="shared" si="0"/>
        <v>145411</v>
      </c>
      <c r="O7" s="45">
        <f t="shared" si="0"/>
        <v>158709</v>
      </c>
      <c r="P7" s="45">
        <f t="shared" si="0"/>
        <v>169797</v>
      </c>
      <c r="Q7" s="45">
        <f t="shared" si="0"/>
        <v>180357</v>
      </c>
      <c r="R7" s="45">
        <f t="shared" si="0"/>
        <v>216657</v>
      </c>
      <c r="S7" s="94">
        <f t="shared" ref="S7:X7" si="1">R7+S4</f>
        <v>246706</v>
      </c>
      <c r="T7" s="102">
        <f t="shared" si="1"/>
        <v>252403</v>
      </c>
      <c r="U7" s="102">
        <f t="shared" si="1"/>
        <v>278706.87</v>
      </c>
      <c r="V7" s="103">
        <f t="shared" si="1"/>
        <v>294277.87</v>
      </c>
      <c r="W7" s="103">
        <f t="shared" si="1"/>
        <v>319801.87</v>
      </c>
      <c r="X7" s="103">
        <f t="shared" si="1"/>
        <v>329851.87</v>
      </c>
      <c r="Y7" s="103">
        <f>X7+Y4</f>
        <v>345476.87</v>
      </c>
    </row>
    <row r="10" spans="1:25">
      <c r="B10" s="6" t="s">
        <v>21</v>
      </c>
      <c r="I10" s="6" t="s">
        <v>22</v>
      </c>
    </row>
    <row r="12" spans="1:25">
      <c r="B12" s="6" t="s">
        <v>28</v>
      </c>
      <c r="I12" s="6" t="s">
        <v>22</v>
      </c>
    </row>
    <row r="14" spans="1:25">
      <c r="B14" s="6" t="s">
        <v>23</v>
      </c>
      <c r="I14" s="6" t="s">
        <v>22</v>
      </c>
    </row>
    <row r="16" spans="1:25" ht="15">
      <c r="B16" s="44" t="s">
        <v>679</v>
      </c>
      <c r="H16" s="250">
        <v>1786525</v>
      </c>
      <c r="I16" s="251"/>
    </row>
  </sheetData>
  <mergeCells count="1">
    <mergeCell ref="H16:I16"/>
  </mergeCells>
  <conditionalFormatting sqref="F7:Q7">
    <cfRule type="cellIs" dxfId="254" priority="236" operator="greaterThan">
      <formula>$H$16</formula>
    </cfRule>
    <cfRule type="cellIs" dxfId="253" priority="237" operator="lessThanOrEqual">
      <formula>$H$16*0.85</formula>
    </cfRule>
  </conditionalFormatting>
  <conditionalFormatting sqref="F7">
    <cfRule type="cellIs" dxfId="252" priority="5" operator="between">
      <formula>$H$16*0.85</formula>
      <formula>$H$16</formula>
    </cfRule>
  </conditionalFormatting>
  <conditionalFormatting sqref="G7:Q7">
    <cfRule type="cellIs" dxfId="251" priority="4" operator="between">
      <formula>$H$16*0.85</formula>
      <formula>$H$16</formula>
    </cfRule>
  </conditionalFormatting>
  <conditionalFormatting sqref="R7">
    <cfRule type="cellIs" dxfId="250" priority="2" operator="greaterThan">
      <formula>$H$16</formula>
    </cfRule>
    <cfRule type="cellIs" dxfId="249" priority="3" operator="lessThanOrEqual">
      <formula>$H$16*0.85</formula>
    </cfRule>
  </conditionalFormatting>
  <conditionalFormatting sqref="R7">
    <cfRule type="cellIs" dxfId="248" priority="1" operator="between">
      <formula>$H$16*0.85</formula>
      <formula>$H$16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workbookViewId="0">
      <selection activeCell="E9" sqref="E9"/>
    </sheetView>
  </sheetViews>
  <sheetFormatPr defaultColWidth="9" defaultRowHeight="15"/>
  <cols>
    <col min="1" max="1" width="32.42578125" bestFit="1" customWidth="1"/>
    <col min="2" max="11" width="12.5703125" customWidth="1"/>
    <col min="12" max="12" width="4.140625" customWidth="1"/>
    <col min="13" max="13" width="13" customWidth="1"/>
    <col min="14" max="17" width="12.140625" customWidth="1"/>
  </cols>
  <sheetData>
    <row r="1" spans="1:17" ht="15.75">
      <c r="A1" s="267" t="s">
        <v>725</v>
      </c>
      <c r="B1" s="268"/>
      <c r="C1" s="268"/>
      <c r="D1" s="268"/>
      <c r="E1" s="268"/>
      <c r="F1" s="268"/>
      <c r="G1" s="268"/>
      <c r="H1" s="268"/>
      <c r="I1" s="268"/>
      <c r="J1" s="268"/>
      <c r="K1" s="268"/>
      <c r="L1" s="112"/>
      <c r="M1" s="252" t="s">
        <v>754</v>
      </c>
      <c r="N1" s="253"/>
      <c r="O1" s="253"/>
      <c r="P1" s="253"/>
      <c r="Q1" s="254"/>
    </row>
    <row r="2" spans="1:17" ht="25.5" customHeight="1">
      <c r="A2" s="168"/>
      <c r="B2" s="113"/>
      <c r="C2" s="113"/>
      <c r="D2" s="258" t="s">
        <v>755</v>
      </c>
      <c r="E2" s="259"/>
      <c r="F2" s="258" t="s">
        <v>756</v>
      </c>
      <c r="G2" s="260"/>
      <c r="H2" s="260"/>
      <c r="I2" s="259"/>
      <c r="J2" s="258" t="s">
        <v>617</v>
      </c>
      <c r="K2" s="259"/>
      <c r="L2" s="112"/>
      <c r="M2" s="255"/>
      <c r="N2" s="256"/>
      <c r="O2" s="256"/>
      <c r="P2" s="256"/>
      <c r="Q2" s="257"/>
    </row>
    <row r="3" spans="1:17" ht="91.5" customHeight="1">
      <c r="A3" s="169" t="s">
        <v>726</v>
      </c>
      <c r="B3" s="170" t="s">
        <v>727</v>
      </c>
      <c r="C3" s="171" t="s">
        <v>728</v>
      </c>
      <c r="D3" s="170" t="s">
        <v>729</v>
      </c>
      <c r="E3" s="172" t="s">
        <v>730</v>
      </c>
      <c r="F3" s="170" t="s">
        <v>731</v>
      </c>
      <c r="G3" s="173" t="s">
        <v>732</v>
      </c>
      <c r="H3" s="174" t="s">
        <v>733</v>
      </c>
      <c r="I3" s="172" t="s">
        <v>734</v>
      </c>
      <c r="J3" s="114" t="s">
        <v>735</v>
      </c>
      <c r="K3" s="172" t="s">
        <v>757</v>
      </c>
      <c r="L3" s="115"/>
      <c r="M3" s="116" t="s">
        <v>736</v>
      </c>
      <c r="N3" s="117" t="s">
        <v>737</v>
      </c>
      <c r="O3" s="117" t="s">
        <v>738</v>
      </c>
      <c r="P3" s="117" t="s">
        <v>739</v>
      </c>
      <c r="Q3" s="118" t="s">
        <v>33</v>
      </c>
    </row>
    <row r="4" spans="1:17" ht="29.25" customHeight="1">
      <c r="A4" s="111" t="s">
        <v>740</v>
      </c>
      <c r="B4" s="175" t="s">
        <v>34</v>
      </c>
      <c r="C4" s="176">
        <v>2206.6799999999998</v>
      </c>
      <c r="D4" s="177">
        <f>SUM(SUMIFS([3]CMC_Current!$G:$G,[3]CMC_Current!$F:$F,{"External","External [C]","External [O]"}))</f>
        <v>2829.2290966386554</v>
      </c>
      <c r="E4" s="178">
        <f>SUM(SUMIFS([3]CMC_Current!$H:$H,[3]CMC_Current!$F:$F,{"External","External [C]","External [O]"}))</f>
        <v>1739.5522142857144</v>
      </c>
      <c r="F4" s="177">
        <f>SUM(SUMIFS([3]CMC_Current!$J:$J,[3]CMC_Current!$F:$F,{"External","External [C]","External [O]"}))</f>
        <v>508.50400000000002</v>
      </c>
      <c r="G4" s="179">
        <f>SUM(SUMIFS([3]CMC_Current!$K:$K,[3]CMC_Current!$F:$F,{"External","External [C]","External [O]"}))</f>
        <v>1137.3445892857144</v>
      </c>
      <c r="H4" s="179">
        <f>SUM(SUMIFS([3]CMC_Current!$L:$L,[3]CMC_Current!$F:$F,{"External","External [C]","External [O]"}))</f>
        <v>102.788625</v>
      </c>
      <c r="I4" s="178">
        <f>SUM(SUMIFS([3]CMC_Current!$M:$M,[3]CMC_Current!$F:$F,{"External","External [C]","External [O]"}))</f>
        <v>0</v>
      </c>
      <c r="J4" s="180" t="str">
        <f>IF(SUM(F4:G4)&lt;C4,"G","R")</f>
        <v>G</v>
      </c>
      <c r="K4" s="181" t="str">
        <f t="shared" ref="K4" si="0">IF(E4&gt;D4,"R","G")</f>
        <v>G</v>
      </c>
      <c r="L4" s="115"/>
      <c r="M4" s="182">
        <f>SUM(SUMIFS([3]CMC_Current!$T:$T,[3]CMC_Current!$F:$F,{"External","External [C]","External [O]"}))</f>
        <v>589.96346555933019</v>
      </c>
      <c r="N4" s="183">
        <f>SUM(SUMIFS([3]CMC_Current!$U:$U,[3]CMC_Current!$F:$F,{"External","External [C]","External [O]"}))</f>
        <v>126.47390285714286</v>
      </c>
      <c r="O4" s="183">
        <f>SUM(SUMIFS([3]CMC_Current!$V:$V,[3]CMC_Current!$F:$F,{"External","External [C]","External [O]"}))</f>
        <v>56.17595428571429</v>
      </c>
      <c r="P4" s="183">
        <f>SUM(SUMIFS([3]CMC_Current!$W:$W,[3]CMC_Current!$F:$F,{"External","External [C]","External [O]"}))</f>
        <v>0</v>
      </c>
      <c r="Q4" s="184">
        <f>SUM(SUMIFS([3]CMC_Current!$S:$S,[3]CMC_Current!$F:$F,{"External","External [C]","External [O]"}))</f>
        <v>364.73126658352692</v>
      </c>
    </row>
    <row r="5" spans="1:17" ht="29.25" customHeight="1">
      <c r="A5" s="119"/>
      <c r="B5" s="120" t="s">
        <v>35</v>
      </c>
      <c r="C5" s="121"/>
      <c r="D5" s="122"/>
      <c r="E5" s="123">
        <f>SUM(SUMIFS([3]CMC_Current!$H:$H,[3]CMC_Current!$F:$F,{"Internal","Internal [C]","Internal [O]"}))</f>
        <v>395.017</v>
      </c>
      <c r="F5" s="124">
        <f>SUM(SUMIFS([3]CMC_Current!$J:$J,[3]CMC_Current!$F:$F,{"Internal","Internal [C]","Internal [O]"}))</f>
        <v>119.05500000000001</v>
      </c>
      <c r="G5" s="125">
        <f>SUM(SUMIFS([3]CMC_Current!$K:$K,[3]CMC_Current!$F:$F,{"Internal","Internal [C]","Internal [O]"}))</f>
        <v>248.703</v>
      </c>
      <c r="H5" s="125">
        <f>SUM(SUMIFS([3]CMC_Current!$L:$L,[3]CMC_Current!$F:$F,{"Internal","Internal [C]","Internal [O]"}))</f>
        <v>27.259</v>
      </c>
      <c r="I5" s="123">
        <f>SUM(SUMIFS([3]CMC_Current!$M:$M,[3]CMC_Current!$F:$F,{"Internal","Internal [C]","Internal [O]"},[3]CMC_Current!$A:$A,[3]CMC_Summary!#REF!))</f>
        <v>0</v>
      </c>
      <c r="J5" s="126" t="s">
        <v>758</v>
      </c>
      <c r="K5" s="127" t="s">
        <v>758</v>
      </c>
      <c r="L5" s="115"/>
      <c r="M5" s="128">
        <f>SUM(SUMIFS([3]CMC_Current!$T:$T,[3]CMC_Current!$F:$F,{"Internal","Internal [C]","Internal [O]"}))</f>
        <v>167.18000163504595</v>
      </c>
      <c r="N5" s="129">
        <f>SUM(SUMIFS([3]CMC_Current!$U:$U,[3]CMC_Current!$F:$F,{"Internal","Internal [C]","Internal [O]"}))</f>
        <v>10.414540000000001</v>
      </c>
      <c r="O5" s="129">
        <f>SUM(SUMIFS([3]CMC_Current!$V:$V,[3]CMC_Current!$F:$F,{"Internal","Internal [C]","Internal [O]"}))</f>
        <v>4.9009600000000004</v>
      </c>
      <c r="P5" s="129">
        <f>SUM(SUMIFS([3]CMC_Current!$W:$W,[3]CMC_Current!$F:$F,{"Internal","Internal [C]","Internal [O]"}))</f>
        <v>0</v>
      </c>
      <c r="Q5" s="130">
        <f>SUM(SUMIFS([3]CMC_Current!$S:$S,[3]CMC_Current!$F:$F,{"Internal","Internal [C]","Internal [O]"}))</f>
        <v>66.20749836495402</v>
      </c>
    </row>
    <row r="6" spans="1:17" ht="29.25" customHeight="1">
      <c r="A6" s="131"/>
      <c r="B6" s="185" t="s">
        <v>36</v>
      </c>
      <c r="C6" s="186"/>
      <c r="D6" s="187"/>
      <c r="E6" s="188">
        <f>SUM(SUMIFS([3]CMC_Current!$H:$H,[3]CMC_Current!$F:$F,{"Total","Total [O]","Total [T]"}))</f>
        <v>2175.0442142857141</v>
      </c>
      <c r="F6" s="189">
        <f>SUM(SUMIFS([3]CMC_Current!$J:$J,[3]CMC_Current!$F:$F,{"Total","Total [O]","Total [T]"}))</f>
        <v>668.03399999999999</v>
      </c>
      <c r="G6" s="190">
        <f>SUM(SUMIFS([3]CMC_Current!$K:$K,[3]CMC_Current!$F:$F,{"Total","Total [O]","Total [T]"}))</f>
        <v>1386.0475892857144</v>
      </c>
      <c r="H6" s="191">
        <f>SUM(SUMIFS([3]CMC_Current!$L:$L,[3]CMC_Current!$F:$F,{"Total","Total [O]","Total [T]"}))</f>
        <v>130.04762500000001</v>
      </c>
      <c r="I6" s="188">
        <f>SUM(SUMIFS([3]CMC_Current!$M:$M,[3]CMC_Current!$F:$F,{"Total","Total [O]","Total [T]"}))</f>
        <v>0</v>
      </c>
      <c r="J6" s="192" t="s">
        <v>758</v>
      </c>
      <c r="K6" s="193" t="s">
        <v>758</v>
      </c>
      <c r="L6" s="115"/>
      <c r="M6" s="194">
        <f>SUM(SUMIFS([3]CMC_Current!$T:$T,[3]CMC_Current!$F:$F,{"Total","Total [O]","Total [T]"}))</f>
        <v>757.14346719437606</v>
      </c>
      <c r="N6" s="195">
        <f>SUM(SUMIFS([3]CMC_Current!$U:$U,[3]CMC_Current!$F:$F,{"Total","Total [O]","Total [T]"}))</f>
        <v>136.88844285714288</v>
      </c>
      <c r="O6" s="195">
        <f>SUM(SUMIFS([3]CMC_Current!$V:$V,[3]CMC_Current!$F:$F,{"Total","Total [O]","Total [T]"}))</f>
        <v>61.076914285714295</v>
      </c>
      <c r="P6" s="195">
        <f>SUM(SUMIFS([3]CMC_Current!$W:$W,[3]CMC_Current!$F:$F,{"Total","Total [O]","Total [T]"}))</f>
        <v>0</v>
      </c>
      <c r="Q6" s="196">
        <f>SUM(SUMIFS([3]CMC_Current!$S:$S,[3]CMC_Current!$F:$F,{"Total","Total [O]","Total [T]"}))</f>
        <v>430.93876494848098</v>
      </c>
    </row>
    <row r="8" spans="1:17">
      <c r="A8" s="96" t="s">
        <v>741</v>
      </c>
      <c r="J8" t="s">
        <v>742</v>
      </c>
    </row>
    <row r="9" spans="1:17">
      <c r="A9" t="s">
        <v>743</v>
      </c>
      <c r="J9" t="s">
        <v>744</v>
      </c>
    </row>
    <row r="12" spans="1:17" ht="15.75">
      <c r="A12" s="264" t="s">
        <v>745</v>
      </c>
      <c r="B12" s="265"/>
      <c r="C12" s="265"/>
      <c r="D12" s="265"/>
      <c r="E12" s="265"/>
      <c r="F12" s="265"/>
      <c r="G12" s="266"/>
    </row>
    <row r="13" spans="1:17" ht="29.25" customHeight="1">
      <c r="A13" s="197"/>
      <c r="B13" s="258" t="s">
        <v>755</v>
      </c>
      <c r="C13" s="259"/>
      <c r="D13" s="260" t="s">
        <v>756</v>
      </c>
      <c r="E13" s="260"/>
      <c r="F13" s="260"/>
      <c r="G13" s="259"/>
    </row>
    <row r="14" spans="1:17" ht="76.5">
      <c r="A14" s="169" t="s">
        <v>746</v>
      </c>
      <c r="B14" s="198" t="s">
        <v>747</v>
      </c>
      <c r="C14" s="198" t="s">
        <v>748</v>
      </c>
      <c r="D14" s="198" t="s">
        <v>749</v>
      </c>
      <c r="E14" s="198" t="s">
        <v>750</v>
      </c>
      <c r="F14" s="198" t="s">
        <v>751</v>
      </c>
      <c r="G14" s="198" t="s">
        <v>759</v>
      </c>
    </row>
    <row r="15" spans="1:17" ht="37.5" customHeight="1">
      <c r="A15" s="142" t="s">
        <v>760</v>
      </c>
      <c r="B15" s="199">
        <v>0</v>
      </c>
      <c r="C15" s="199">
        <v>0</v>
      </c>
      <c r="D15" s="199">
        <v>0</v>
      </c>
      <c r="E15" s="199">
        <v>0</v>
      </c>
      <c r="F15" s="199">
        <v>0</v>
      </c>
      <c r="G15" s="199">
        <v>0</v>
      </c>
    </row>
    <row r="16" spans="1:17" ht="37.5" customHeight="1">
      <c r="A16" s="142" t="s">
        <v>781</v>
      </c>
      <c r="B16" s="199">
        <v>0</v>
      </c>
      <c r="C16" s="199">
        <v>0</v>
      </c>
      <c r="D16" s="199">
        <v>0</v>
      </c>
      <c r="E16" s="199">
        <v>0</v>
      </c>
      <c r="F16" s="199">
        <v>0</v>
      </c>
      <c r="G16" s="199">
        <v>0</v>
      </c>
    </row>
    <row r="17" spans="1:7" ht="39.75" customHeight="1">
      <c r="A17" s="261" t="s">
        <v>761</v>
      </c>
      <c r="B17" s="262"/>
      <c r="C17" s="262"/>
      <c r="D17" s="262"/>
      <c r="E17" s="262"/>
      <c r="F17" s="262"/>
      <c r="G17" s="263"/>
    </row>
    <row r="18" spans="1:7" ht="37.5" customHeight="1"/>
    <row r="19" spans="1:7" ht="37.5" customHeight="1"/>
    <row r="20" spans="1:7" ht="37.5" customHeight="1"/>
    <row r="21" spans="1:7" ht="37.5" customHeight="1"/>
    <row r="22" spans="1:7" ht="12.75" customHeight="1"/>
  </sheetData>
  <mergeCells count="9">
    <mergeCell ref="M1:Q2"/>
    <mergeCell ref="D2:E2"/>
    <mergeCell ref="F2:I2"/>
    <mergeCell ref="J2:K2"/>
    <mergeCell ref="A17:G17"/>
    <mergeCell ref="A12:G12"/>
    <mergeCell ref="B13:C13"/>
    <mergeCell ref="D13:G13"/>
    <mergeCell ref="A1:K1"/>
  </mergeCells>
  <conditionalFormatting sqref="J4:K6">
    <cfRule type="cellIs" dxfId="247" priority="5" operator="equal">
      <formula>"NA"</formula>
    </cfRule>
    <cfRule type="cellIs" dxfId="246" priority="6" operator="equal">
      <formula>"A"</formula>
    </cfRule>
    <cfRule type="cellIs" dxfId="245" priority="7" operator="equal">
      <formula>"R"</formula>
    </cfRule>
    <cfRule type="cellIs" dxfId="244" priority="8" operator="equal">
      <formula>"G"</formula>
    </cfRule>
  </conditionalFormatting>
  <conditionalFormatting sqref="B16 G16">
    <cfRule type="cellIs" dxfId="243" priority="4" operator="equal">
      <formula>0</formula>
    </cfRule>
  </conditionalFormatting>
  <conditionalFormatting sqref="B15">
    <cfRule type="cellIs" dxfId="242" priority="3" operator="equal">
      <formula>0</formula>
    </cfRule>
  </conditionalFormatting>
  <conditionalFormatting sqref="G15">
    <cfRule type="cellIs" dxfId="241" priority="2" operator="equal">
      <formula>0</formula>
    </cfRule>
  </conditionalFormatting>
  <conditionalFormatting sqref="C15:F16">
    <cfRule type="cellIs" dxfId="240" priority="1" operator="equal">
      <formula>0</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83"/>
  <sheetViews>
    <sheetView workbookViewId="0">
      <selection activeCell="C6" sqref="C6"/>
    </sheetView>
  </sheetViews>
  <sheetFormatPr defaultColWidth="9" defaultRowHeight="18.75" customHeight="1"/>
  <cols>
    <col min="1" max="1" width="15.42578125" style="115" customWidth="1"/>
    <col min="2" max="2" width="11.42578125" style="115" customWidth="1"/>
    <col min="3" max="3" width="31.5703125" style="143" customWidth="1"/>
    <col min="4" max="4" width="13.42578125" style="143" customWidth="1"/>
    <col min="5" max="5" width="11.5703125" style="143" customWidth="1"/>
    <col min="6" max="8" width="13" style="115" customWidth="1"/>
    <col min="9" max="9" width="4.85546875" style="221" customWidth="1"/>
    <col min="10" max="13" width="13" style="115" customWidth="1"/>
    <col min="14" max="18" width="8.85546875" style="221" customWidth="1"/>
    <col min="19" max="23" width="9" style="115" customWidth="1"/>
    <col min="24" max="24" width="11.140625" style="115" customWidth="1"/>
    <col min="25" max="25" width="37" style="143" customWidth="1"/>
    <col min="26" max="26" width="14" style="115" customWidth="1"/>
    <col min="27" max="27" width="13.140625" style="115" customWidth="1"/>
    <col min="28" max="28" width="17.42578125" style="115" customWidth="1"/>
    <col min="29" max="29" width="19" style="115" customWidth="1"/>
    <col min="30" max="42" width="9.140625" style="221" customWidth="1"/>
    <col min="43" max="16384" width="9" style="115"/>
  </cols>
  <sheetData>
    <row r="1" spans="1:42" ht="36.75" customHeight="1">
      <c r="A1" s="269" t="s">
        <v>701</v>
      </c>
      <c r="B1" s="269"/>
      <c r="C1" s="269"/>
      <c r="D1" s="269"/>
      <c r="E1" s="269"/>
      <c r="F1" s="270"/>
      <c r="G1" s="271" t="s">
        <v>755</v>
      </c>
      <c r="H1" s="272"/>
      <c r="I1" s="273"/>
      <c r="J1" s="271" t="s">
        <v>756</v>
      </c>
      <c r="K1" s="272"/>
      <c r="L1" s="272"/>
      <c r="M1" s="273"/>
      <c r="N1" s="274" t="s">
        <v>673</v>
      </c>
      <c r="O1" s="275"/>
      <c r="P1" s="275"/>
      <c r="Q1" s="275"/>
      <c r="R1" s="276"/>
      <c r="S1" s="274" t="s">
        <v>674</v>
      </c>
      <c r="T1" s="275"/>
      <c r="U1" s="275"/>
      <c r="V1" s="275"/>
      <c r="W1" s="276"/>
      <c r="Z1" s="200"/>
      <c r="AA1" s="200"/>
      <c r="AB1" s="201" t="s">
        <v>800</v>
      </c>
      <c r="AC1" s="202"/>
      <c r="AD1" s="203">
        <v>6</v>
      </c>
      <c r="AE1" s="203">
        <v>8</v>
      </c>
      <c r="AF1" s="203">
        <v>9</v>
      </c>
      <c r="AG1" s="203">
        <v>11</v>
      </c>
      <c r="AH1" s="203">
        <v>12</v>
      </c>
      <c r="AI1" s="203">
        <v>13</v>
      </c>
      <c r="AJ1" s="203">
        <v>14</v>
      </c>
      <c r="AK1" s="203">
        <v>25</v>
      </c>
      <c r="AL1" s="204"/>
      <c r="AM1" s="204"/>
      <c r="AN1" s="204"/>
      <c r="AO1" s="204"/>
      <c r="AP1" s="204"/>
    </row>
    <row r="2" spans="1:42" ht="89.25">
      <c r="A2" s="205" t="s">
        <v>762</v>
      </c>
      <c r="B2" s="206" t="s">
        <v>763</v>
      </c>
      <c r="C2" s="206" t="s">
        <v>675</v>
      </c>
      <c r="D2" s="206" t="s">
        <v>764</v>
      </c>
      <c r="E2" s="206" t="s">
        <v>765</v>
      </c>
      <c r="F2" s="207" t="s">
        <v>727</v>
      </c>
      <c r="G2" s="205" t="s">
        <v>729</v>
      </c>
      <c r="H2" s="207" t="s">
        <v>730</v>
      </c>
      <c r="I2" s="208" t="s">
        <v>680</v>
      </c>
      <c r="J2" s="205" t="s">
        <v>731</v>
      </c>
      <c r="K2" s="206" t="s">
        <v>732</v>
      </c>
      <c r="L2" s="206" t="s">
        <v>733</v>
      </c>
      <c r="M2" s="209" t="s">
        <v>734</v>
      </c>
      <c r="N2" s="205" t="s">
        <v>33</v>
      </c>
      <c r="O2" s="206" t="s">
        <v>736</v>
      </c>
      <c r="P2" s="206" t="s">
        <v>737</v>
      </c>
      <c r="Q2" s="206" t="s">
        <v>766</v>
      </c>
      <c r="R2" s="209" t="s">
        <v>767</v>
      </c>
      <c r="S2" s="205" t="s">
        <v>33</v>
      </c>
      <c r="T2" s="206" t="s">
        <v>736</v>
      </c>
      <c r="U2" s="206" t="s">
        <v>737</v>
      </c>
      <c r="V2" s="206" t="s">
        <v>766</v>
      </c>
      <c r="W2" s="209" t="s">
        <v>767</v>
      </c>
      <c r="X2" s="210" t="s">
        <v>676</v>
      </c>
      <c r="Y2" s="209" t="s">
        <v>677</v>
      </c>
      <c r="Z2" s="211" t="s">
        <v>801</v>
      </c>
      <c r="AA2" s="211" t="s">
        <v>802</v>
      </c>
      <c r="AB2" s="212" t="s">
        <v>803</v>
      </c>
      <c r="AC2" s="212" t="s">
        <v>804</v>
      </c>
      <c r="AD2" s="212" t="s">
        <v>765</v>
      </c>
      <c r="AE2" s="212" t="s">
        <v>747</v>
      </c>
      <c r="AF2" s="212" t="s">
        <v>748</v>
      </c>
      <c r="AG2" s="212" t="s">
        <v>749</v>
      </c>
      <c r="AH2" s="212" t="s">
        <v>805</v>
      </c>
      <c r="AI2" s="212" t="s">
        <v>806</v>
      </c>
      <c r="AJ2" s="212" t="s">
        <v>807</v>
      </c>
      <c r="AK2" s="212" t="s">
        <v>808</v>
      </c>
      <c r="AL2" s="212" t="s">
        <v>809</v>
      </c>
      <c r="AM2" s="212" t="s">
        <v>810</v>
      </c>
      <c r="AN2" s="212" t="s">
        <v>811</v>
      </c>
      <c r="AO2" s="212" t="s">
        <v>812</v>
      </c>
      <c r="AP2" s="213" t="s">
        <v>813</v>
      </c>
    </row>
    <row r="3" spans="1:42" ht="30" customHeight="1">
      <c r="A3" s="120" t="s">
        <v>702</v>
      </c>
      <c r="B3" s="144">
        <v>4361</v>
      </c>
      <c r="C3" s="145" t="s">
        <v>768</v>
      </c>
      <c r="D3" s="145" t="s">
        <v>713</v>
      </c>
      <c r="E3" s="146" t="s">
        <v>769</v>
      </c>
      <c r="F3" s="147" t="s">
        <v>691</v>
      </c>
      <c r="G3" s="148">
        <v>1449.1200966386555</v>
      </c>
      <c r="H3" s="149">
        <v>810.04371428571437</v>
      </c>
      <c r="I3" s="150">
        <v>639.0763823529411</v>
      </c>
      <c r="J3" s="148">
        <v>468.029</v>
      </c>
      <c r="K3" s="151">
        <v>351.0997142857143</v>
      </c>
      <c r="L3" s="151">
        <v>0</v>
      </c>
      <c r="M3" s="152">
        <v>0</v>
      </c>
      <c r="N3" s="132">
        <v>0.47</v>
      </c>
      <c r="O3" s="133">
        <v>0.03</v>
      </c>
      <c r="P3" s="133">
        <v>0.34</v>
      </c>
      <c r="Q3" s="133">
        <v>0.16</v>
      </c>
      <c r="R3" s="134">
        <v>0</v>
      </c>
      <c r="S3" s="148">
        <v>165.0168657142857</v>
      </c>
      <c r="T3" s="151">
        <v>10.532991428571428</v>
      </c>
      <c r="U3" s="151">
        <v>119.37390285714287</v>
      </c>
      <c r="V3" s="151">
        <v>56.17595428571429</v>
      </c>
      <c r="W3" s="152">
        <v>0</v>
      </c>
      <c r="X3" s="153" t="s">
        <v>770</v>
      </c>
      <c r="Y3" s="154"/>
      <c r="Z3" s="214" t="s">
        <v>814</v>
      </c>
      <c r="AA3" s="215">
        <v>89</v>
      </c>
      <c r="AB3" s="216" t="str">
        <f t="shared" ref="AB3:AB26" si="0">B3&amp;F3</f>
        <v>4361External [O]</v>
      </c>
      <c r="AC3" s="217" t="str">
        <f t="shared" ref="AC3:AC26" si="1">B3&amp;" "&amp;C3&amp;" - "&amp;F3</f>
        <v>4361 UKL Jun'18 Release [R2] (DSC CB) Programme Summary - External [O]</v>
      </c>
      <c r="AD3" s="218" t="s">
        <v>815</v>
      </c>
      <c r="AE3" s="219">
        <v>0</v>
      </c>
      <c r="AF3" s="219">
        <v>0</v>
      </c>
      <c r="AG3" s="219">
        <v>0</v>
      </c>
      <c r="AH3" s="219">
        <v>-150.80000000000001</v>
      </c>
      <c r="AI3" s="219">
        <v>150.80000000000001</v>
      </c>
      <c r="AJ3" s="219">
        <v>0</v>
      </c>
      <c r="AK3" s="218" t="s">
        <v>815</v>
      </c>
      <c r="AL3" s="220" t="str">
        <f t="shared" ref="AL3:AL26" si="2">IF(AND(SUM(AE3:AG3,AJ3)=0,AM3=0),"NO","YES")</f>
        <v>NO</v>
      </c>
      <c r="AM3" s="220">
        <f t="shared" ref="AM3:AM26" si="3">ROUND(SUM(AH3:AI3),1)</f>
        <v>0</v>
      </c>
      <c r="AN3" s="220" t="b">
        <f>SUM(AE3:AG3,AJ3,AM3)&lt;&gt;0</f>
        <v>0</v>
      </c>
      <c r="AO3" s="220"/>
      <c r="AP3" s="220">
        <f>IF(E3="Closed",IF(F3="Total",2,1),0)</f>
        <v>0</v>
      </c>
    </row>
    <row r="4" spans="1:42" ht="30" customHeight="1">
      <c r="A4" s="120" t="s">
        <v>702</v>
      </c>
      <c r="B4" s="144">
        <v>4361</v>
      </c>
      <c r="C4" s="145" t="s">
        <v>768</v>
      </c>
      <c r="D4" s="145" t="s">
        <v>713</v>
      </c>
      <c r="E4" s="146" t="s">
        <v>769</v>
      </c>
      <c r="F4" s="147" t="s">
        <v>692</v>
      </c>
      <c r="G4" s="148">
        <v>368.99064464468091</v>
      </c>
      <c r="H4" s="149">
        <v>149.68600000000001</v>
      </c>
      <c r="I4" s="150" t="s">
        <v>770</v>
      </c>
      <c r="J4" s="148">
        <v>119.05500000000001</v>
      </c>
      <c r="K4" s="151">
        <v>30.631</v>
      </c>
      <c r="L4" s="151">
        <v>0</v>
      </c>
      <c r="M4" s="152">
        <v>0</v>
      </c>
      <c r="N4" s="132">
        <v>0.47</v>
      </c>
      <c r="O4" s="133">
        <v>0.03</v>
      </c>
      <c r="P4" s="133">
        <v>0.34</v>
      </c>
      <c r="Q4" s="133">
        <v>0.16</v>
      </c>
      <c r="R4" s="134">
        <v>0</v>
      </c>
      <c r="S4" s="148">
        <v>14.396569999999999</v>
      </c>
      <c r="T4" s="151">
        <v>0.91893000000000002</v>
      </c>
      <c r="U4" s="151">
        <v>10.414540000000001</v>
      </c>
      <c r="V4" s="151">
        <v>4.9009600000000004</v>
      </c>
      <c r="W4" s="152">
        <v>0</v>
      </c>
      <c r="X4" s="153" t="s">
        <v>770</v>
      </c>
      <c r="Y4" s="154"/>
      <c r="Z4" s="214" t="s">
        <v>814</v>
      </c>
      <c r="AA4" s="215">
        <v>90</v>
      </c>
      <c r="AB4" s="216" t="str">
        <f t="shared" si="0"/>
        <v>4361Internal [O]</v>
      </c>
      <c r="AC4" s="217" t="str">
        <f t="shared" si="1"/>
        <v>4361 UKL Jun'18 Release [R2] (DSC CB) Programme Summary - Internal [O]</v>
      </c>
      <c r="AD4" s="218" t="s">
        <v>815</v>
      </c>
      <c r="AE4" s="219">
        <v>0</v>
      </c>
      <c r="AF4" s="219">
        <v>0</v>
      </c>
      <c r="AG4" s="219">
        <v>0</v>
      </c>
      <c r="AH4" s="219">
        <v>0.6</v>
      </c>
      <c r="AI4" s="219">
        <v>-0.6</v>
      </c>
      <c r="AJ4" s="219">
        <v>0</v>
      </c>
      <c r="AK4" s="218" t="s">
        <v>815</v>
      </c>
      <c r="AL4" s="220" t="str">
        <f t="shared" si="2"/>
        <v>NO</v>
      </c>
      <c r="AM4" s="220">
        <f t="shared" si="3"/>
        <v>0</v>
      </c>
      <c r="AN4" s="220" t="b">
        <f t="shared" ref="AN4:AN26" si="4">SUM(AE4:AG4,AJ4,AM4)&lt;&gt;0</f>
        <v>0</v>
      </c>
      <c r="AO4" s="220"/>
      <c r="AP4" s="220">
        <f t="shared" ref="AP4:AP26" si="5">IF(E4="Closed",IF(F4="Total",2,1),0)</f>
        <v>0</v>
      </c>
    </row>
    <row r="5" spans="1:42" ht="30" customHeight="1">
      <c r="A5" s="120" t="s">
        <v>702</v>
      </c>
      <c r="B5" s="144">
        <v>4361</v>
      </c>
      <c r="C5" s="145" t="s">
        <v>768</v>
      </c>
      <c r="D5" s="145" t="s">
        <v>713</v>
      </c>
      <c r="E5" s="146" t="s">
        <v>769</v>
      </c>
      <c r="F5" s="147" t="s">
        <v>703</v>
      </c>
      <c r="G5" s="148">
        <v>1818.1107412833364</v>
      </c>
      <c r="H5" s="149">
        <v>959.72971428571429</v>
      </c>
      <c r="I5" s="150" t="s">
        <v>770</v>
      </c>
      <c r="J5" s="148">
        <v>587.08399999999995</v>
      </c>
      <c r="K5" s="151">
        <v>381.73071428571433</v>
      </c>
      <c r="L5" s="151">
        <v>0</v>
      </c>
      <c r="M5" s="152">
        <v>0</v>
      </c>
      <c r="N5" s="132">
        <v>0.47</v>
      </c>
      <c r="O5" s="133">
        <v>0.03</v>
      </c>
      <c r="P5" s="133">
        <v>0.34</v>
      </c>
      <c r="Q5" s="133">
        <v>0.16</v>
      </c>
      <c r="R5" s="134">
        <v>0</v>
      </c>
      <c r="S5" s="148">
        <v>179.41343571428573</v>
      </c>
      <c r="T5" s="151">
        <v>11.451921428571429</v>
      </c>
      <c r="U5" s="151">
        <v>129.78844285714288</v>
      </c>
      <c r="V5" s="151">
        <v>61.076914285714295</v>
      </c>
      <c r="W5" s="152">
        <v>0</v>
      </c>
      <c r="X5" s="153" t="s">
        <v>770</v>
      </c>
      <c r="Y5" s="154"/>
      <c r="Z5" s="214" t="s">
        <v>814</v>
      </c>
      <c r="AA5" s="215">
        <v>91</v>
      </c>
      <c r="AB5" s="216" t="str">
        <f t="shared" si="0"/>
        <v>4361Total [O]</v>
      </c>
      <c r="AC5" s="217" t="str">
        <f t="shared" si="1"/>
        <v>4361 UKL Jun'18 Release [R2] (DSC CB) Programme Summary - Total [O]</v>
      </c>
      <c r="AD5" s="218" t="s">
        <v>815</v>
      </c>
      <c r="AE5" s="219">
        <v>0</v>
      </c>
      <c r="AF5" s="219">
        <v>0</v>
      </c>
      <c r="AG5" s="219">
        <v>0</v>
      </c>
      <c r="AH5" s="219">
        <v>-150.19999999999999</v>
      </c>
      <c r="AI5" s="219">
        <v>150.19999999999999</v>
      </c>
      <c r="AJ5" s="219">
        <v>0</v>
      </c>
      <c r="AK5" s="218" t="s">
        <v>815</v>
      </c>
      <c r="AL5" s="220" t="str">
        <f t="shared" si="2"/>
        <v>NO</v>
      </c>
      <c r="AM5" s="220">
        <f t="shared" si="3"/>
        <v>0</v>
      </c>
      <c r="AN5" s="220" t="b">
        <f t="shared" si="4"/>
        <v>0</v>
      </c>
      <c r="AO5" s="220"/>
      <c r="AP5" s="220">
        <f t="shared" si="5"/>
        <v>0</v>
      </c>
    </row>
    <row r="6" spans="1:42" ht="51.75" customHeight="1">
      <c r="A6" s="120" t="s">
        <v>702</v>
      </c>
      <c r="B6" s="144">
        <v>4635</v>
      </c>
      <c r="C6" s="145" t="s">
        <v>771</v>
      </c>
      <c r="D6" s="145" t="s">
        <v>715</v>
      </c>
      <c r="E6" s="146" t="s">
        <v>693</v>
      </c>
      <c r="F6" s="147" t="s">
        <v>34</v>
      </c>
      <c r="G6" s="148">
        <v>0</v>
      </c>
      <c r="H6" s="149">
        <v>0</v>
      </c>
      <c r="I6" s="150">
        <v>0</v>
      </c>
      <c r="J6" s="148">
        <v>0</v>
      </c>
      <c r="K6" s="151">
        <v>0</v>
      </c>
      <c r="L6" s="151">
        <v>0</v>
      </c>
      <c r="M6" s="152">
        <v>0</v>
      </c>
      <c r="N6" s="132">
        <v>0.23758634013057164</v>
      </c>
      <c r="O6" s="133">
        <v>0.76241365986942833</v>
      </c>
      <c r="P6" s="133">
        <v>0</v>
      </c>
      <c r="Q6" s="133">
        <v>0</v>
      </c>
      <c r="R6" s="134">
        <v>0</v>
      </c>
      <c r="S6" s="148">
        <v>0</v>
      </c>
      <c r="T6" s="151">
        <v>0</v>
      </c>
      <c r="U6" s="151">
        <v>0</v>
      </c>
      <c r="V6" s="151">
        <v>0</v>
      </c>
      <c r="W6" s="152">
        <v>0</v>
      </c>
      <c r="X6" s="153" t="s">
        <v>770</v>
      </c>
      <c r="Y6" s="154"/>
      <c r="Z6" s="214" t="s">
        <v>816</v>
      </c>
      <c r="AA6" s="215">
        <v>134</v>
      </c>
      <c r="AB6" s="216" t="str">
        <f t="shared" si="0"/>
        <v>4635External</v>
      </c>
      <c r="AC6" s="217" t="str">
        <f t="shared" si="1"/>
        <v>4635 Amendments to the DSC service line to enable the Web Service provision of data for the Consumer Enquiry Service - External</v>
      </c>
      <c r="AD6" s="218" t="s">
        <v>815</v>
      </c>
      <c r="AE6" s="219">
        <v>0</v>
      </c>
      <c r="AF6" s="219">
        <v>0</v>
      </c>
      <c r="AG6" s="219">
        <v>0</v>
      </c>
      <c r="AH6" s="219">
        <v>0</v>
      </c>
      <c r="AI6" s="219">
        <v>0</v>
      </c>
      <c r="AJ6" s="219">
        <v>0</v>
      </c>
      <c r="AK6" s="218" t="s">
        <v>815</v>
      </c>
      <c r="AL6" s="220" t="str">
        <f t="shared" si="2"/>
        <v>NO</v>
      </c>
      <c r="AM6" s="220">
        <f t="shared" si="3"/>
        <v>0</v>
      </c>
      <c r="AN6" s="220" t="b">
        <f t="shared" si="4"/>
        <v>0</v>
      </c>
      <c r="AO6" s="220"/>
      <c r="AP6" s="220">
        <f t="shared" si="5"/>
        <v>0</v>
      </c>
    </row>
    <row r="7" spans="1:42" ht="72" customHeight="1">
      <c r="A7" s="120" t="s">
        <v>702</v>
      </c>
      <c r="B7" s="144">
        <v>4635</v>
      </c>
      <c r="C7" s="145" t="s">
        <v>771</v>
      </c>
      <c r="D7" s="145" t="s">
        <v>715</v>
      </c>
      <c r="E7" s="146" t="s">
        <v>693</v>
      </c>
      <c r="F7" s="147" t="s">
        <v>35</v>
      </c>
      <c r="G7" s="148">
        <v>0</v>
      </c>
      <c r="H7" s="149">
        <v>0</v>
      </c>
      <c r="I7" s="150" t="s">
        <v>770</v>
      </c>
      <c r="J7" s="148">
        <v>0</v>
      </c>
      <c r="K7" s="151">
        <v>0</v>
      </c>
      <c r="L7" s="151">
        <v>0</v>
      </c>
      <c r="M7" s="152">
        <v>0</v>
      </c>
      <c r="N7" s="132">
        <v>0.23758634013057164</v>
      </c>
      <c r="O7" s="133">
        <v>0.76241365986942833</v>
      </c>
      <c r="P7" s="133">
        <v>0</v>
      </c>
      <c r="Q7" s="133">
        <v>0</v>
      </c>
      <c r="R7" s="134">
        <v>0</v>
      </c>
      <c r="S7" s="148">
        <v>0</v>
      </c>
      <c r="T7" s="151">
        <v>0</v>
      </c>
      <c r="U7" s="151">
        <v>0</v>
      </c>
      <c r="V7" s="151">
        <v>0</v>
      </c>
      <c r="W7" s="152">
        <v>0</v>
      </c>
      <c r="X7" s="153" t="s">
        <v>770</v>
      </c>
      <c r="Y7" s="154"/>
      <c r="Z7" s="214" t="s">
        <v>816</v>
      </c>
      <c r="AA7" s="215">
        <v>135</v>
      </c>
      <c r="AB7" s="216" t="str">
        <f t="shared" si="0"/>
        <v>4635Internal</v>
      </c>
      <c r="AC7" s="217" t="str">
        <f t="shared" si="1"/>
        <v>4635 Amendments to the DSC service line to enable the Web Service provision of data for the Consumer Enquiry Service - Internal</v>
      </c>
      <c r="AD7" s="218" t="s">
        <v>815</v>
      </c>
      <c r="AE7" s="219">
        <v>0</v>
      </c>
      <c r="AF7" s="219">
        <v>0</v>
      </c>
      <c r="AG7" s="219">
        <v>0</v>
      </c>
      <c r="AH7" s="219">
        <v>0</v>
      </c>
      <c r="AI7" s="219">
        <v>0</v>
      </c>
      <c r="AJ7" s="219">
        <v>0</v>
      </c>
      <c r="AK7" s="218" t="s">
        <v>815</v>
      </c>
      <c r="AL7" s="220" t="str">
        <f t="shared" si="2"/>
        <v>NO</v>
      </c>
      <c r="AM7" s="220">
        <f t="shared" si="3"/>
        <v>0</v>
      </c>
      <c r="AN7" s="220" t="b">
        <f t="shared" si="4"/>
        <v>0</v>
      </c>
      <c r="AO7" s="220"/>
      <c r="AP7" s="220">
        <f t="shared" si="5"/>
        <v>0</v>
      </c>
    </row>
    <row r="8" spans="1:42" ht="30" customHeight="1">
      <c r="A8" s="120" t="s">
        <v>702</v>
      </c>
      <c r="B8" s="144">
        <v>4635</v>
      </c>
      <c r="C8" s="145" t="s">
        <v>771</v>
      </c>
      <c r="D8" s="145" t="s">
        <v>715</v>
      </c>
      <c r="E8" s="146" t="s">
        <v>693</v>
      </c>
      <c r="F8" s="147" t="s">
        <v>36</v>
      </c>
      <c r="G8" s="148">
        <v>0</v>
      </c>
      <c r="H8" s="149">
        <v>40.475000000000001</v>
      </c>
      <c r="I8" s="150" t="s">
        <v>770</v>
      </c>
      <c r="J8" s="148">
        <v>40.475000000000001</v>
      </c>
      <c r="K8" s="151">
        <v>0</v>
      </c>
      <c r="L8" s="151">
        <v>0</v>
      </c>
      <c r="M8" s="152">
        <v>0</v>
      </c>
      <c r="N8" s="132">
        <v>0.23758634013057164</v>
      </c>
      <c r="O8" s="133">
        <v>0.76241365986942833</v>
      </c>
      <c r="P8" s="133">
        <v>0</v>
      </c>
      <c r="Q8" s="133">
        <v>0</v>
      </c>
      <c r="R8" s="134">
        <v>0</v>
      </c>
      <c r="S8" s="148">
        <v>0</v>
      </c>
      <c r="T8" s="151">
        <v>0</v>
      </c>
      <c r="U8" s="151">
        <v>0</v>
      </c>
      <c r="V8" s="151">
        <v>0</v>
      </c>
      <c r="W8" s="152">
        <v>0</v>
      </c>
      <c r="X8" s="153" t="s">
        <v>770</v>
      </c>
      <c r="Y8" s="154"/>
      <c r="Z8" s="214" t="s">
        <v>816</v>
      </c>
      <c r="AA8" s="215">
        <v>136</v>
      </c>
      <c r="AB8" s="216" t="str">
        <f t="shared" si="0"/>
        <v>4635Total</v>
      </c>
      <c r="AC8" s="217" t="str">
        <f t="shared" si="1"/>
        <v>4635 Amendments to the DSC service line to enable the Web Service provision of data for the Consumer Enquiry Service - Total</v>
      </c>
      <c r="AD8" s="218" t="s">
        <v>815</v>
      </c>
      <c r="AE8" s="219">
        <v>0</v>
      </c>
      <c r="AF8" s="219">
        <v>0</v>
      </c>
      <c r="AG8" s="219">
        <v>0</v>
      </c>
      <c r="AH8" s="219">
        <v>0</v>
      </c>
      <c r="AI8" s="219">
        <v>0</v>
      </c>
      <c r="AJ8" s="219">
        <v>0</v>
      </c>
      <c r="AK8" s="218" t="s">
        <v>815</v>
      </c>
      <c r="AL8" s="220" t="str">
        <f t="shared" si="2"/>
        <v>NO</v>
      </c>
      <c r="AM8" s="220">
        <f t="shared" si="3"/>
        <v>0</v>
      </c>
      <c r="AN8" s="220" t="b">
        <f t="shared" si="4"/>
        <v>0</v>
      </c>
      <c r="AO8" s="220"/>
      <c r="AP8" s="220">
        <f t="shared" si="5"/>
        <v>0</v>
      </c>
    </row>
    <row r="9" spans="1:42" ht="30" customHeight="1">
      <c r="A9" s="120" t="s">
        <v>702</v>
      </c>
      <c r="B9" s="144">
        <v>4572</v>
      </c>
      <c r="C9" s="145" t="s">
        <v>714</v>
      </c>
      <c r="D9" s="145" t="s">
        <v>715</v>
      </c>
      <c r="E9" s="146" t="s">
        <v>693</v>
      </c>
      <c r="F9" s="147" t="s">
        <v>691</v>
      </c>
      <c r="G9" s="148">
        <v>903.25900000000001</v>
      </c>
      <c r="H9" s="149">
        <v>903.25850000000003</v>
      </c>
      <c r="I9" s="150">
        <v>4.9999999998817657E-4</v>
      </c>
      <c r="J9" s="148">
        <v>40.475000000000001</v>
      </c>
      <c r="K9" s="151">
        <v>759.99487499999998</v>
      </c>
      <c r="L9" s="151">
        <v>102.788625</v>
      </c>
      <c r="M9" s="152">
        <v>0</v>
      </c>
      <c r="N9" s="132">
        <v>0.23758634013057164</v>
      </c>
      <c r="O9" s="133">
        <v>0.76241365986942833</v>
      </c>
      <c r="P9" s="133">
        <v>0</v>
      </c>
      <c r="Q9" s="133">
        <v>0</v>
      </c>
      <c r="R9" s="134">
        <v>0</v>
      </c>
      <c r="S9" s="148">
        <v>180.56440086924127</v>
      </c>
      <c r="T9" s="151">
        <v>579.43047413075874</v>
      </c>
      <c r="U9" s="151">
        <v>0</v>
      </c>
      <c r="V9" s="151">
        <v>0</v>
      </c>
      <c r="W9" s="152">
        <v>0</v>
      </c>
      <c r="X9" s="153" t="s">
        <v>770</v>
      </c>
      <c r="Y9" s="154"/>
      <c r="Z9" s="214" t="s">
        <v>816</v>
      </c>
      <c r="AA9" s="215">
        <v>137</v>
      </c>
      <c r="AB9" s="216" t="str">
        <f t="shared" si="0"/>
        <v>4572External [O]</v>
      </c>
      <c r="AC9" s="217" t="str">
        <f t="shared" si="1"/>
        <v>4572 UKL Nov '18 Release [R3] (DSC CB) - External [O]</v>
      </c>
      <c r="AD9" s="218" t="s">
        <v>815</v>
      </c>
      <c r="AE9" s="219">
        <v>0</v>
      </c>
      <c r="AF9" s="219">
        <v>0</v>
      </c>
      <c r="AG9" s="219">
        <v>0</v>
      </c>
      <c r="AH9" s="219">
        <v>205.6</v>
      </c>
      <c r="AI9" s="219">
        <v>-205.6</v>
      </c>
      <c r="AJ9" s="219">
        <v>0</v>
      </c>
      <c r="AK9" s="218" t="s">
        <v>815</v>
      </c>
      <c r="AL9" s="220" t="str">
        <f t="shared" si="2"/>
        <v>NO</v>
      </c>
      <c r="AM9" s="220">
        <f t="shared" si="3"/>
        <v>0</v>
      </c>
      <c r="AN9" s="220" t="b">
        <f t="shared" si="4"/>
        <v>0</v>
      </c>
      <c r="AO9" s="220"/>
      <c r="AP9" s="220">
        <f t="shared" si="5"/>
        <v>0</v>
      </c>
    </row>
    <row r="10" spans="1:42" ht="30" customHeight="1">
      <c r="A10" s="120" t="s">
        <v>702</v>
      </c>
      <c r="B10" s="144">
        <v>4572</v>
      </c>
      <c r="C10" s="145" t="s">
        <v>714</v>
      </c>
      <c r="D10" s="145" t="s">
        <v>715</v>
      </c>
      <c r="E10" s="146" t="s">
        <v>693</v>
      </c>
      <c r="F10" s="147" t="s">
        <v>692</v>
      </c>
      <c r="G10" s="148">
        <v>0</v>
      </c>
      <c r="H10" s="149">
        <v>245.33099999999999</v>
      </c>
      <c r="I10" s="150" t="s">
        <v>770</v>
      </c>
      <c r="J10" s="148">
        <v>0</v>
      </c>
      <c r="K10" s="151">
        <v>218.072</v>
      </c>
      <c r="L10" s="151">
        <v>27.259</v>
      </c>
      <c r="M10" s="152">
        <v>0</v>
      </c>
      <c r="N10" s="132">
        <v>0.23758634013057164</v>
      </c>
      <c r="O10" s="133">
        <v>0.76241365986942833</v>
      </c>
      <c r="P10" s="133">
        <v>0</v>
      </c>
      <c r="Q10" s="133">
        <v>0</v>
      </c>
      <c r="R10" s="134">
        <v>0</v>
      </c>
      <c r="S10" s="148">
        <v>51.810928364954023</v>
      </c>
      <c r="T10" s="151">
        <v>166.26107163504597</v>
      </c>
      <c r="U10" s="151">
        <v>0</v>
      </c>
      <c r="V10" s="151">
        <v>0</v>
      </c>
      <c r="W10" s="152">
        <v>0</v>
      </c>
      <c r="X10" s="153" t="s">
        <v>770</v>
      </c>
      <c r="Y10" s="154"/>
      <c r="Z10" s="214" t="s">
        <v>816</v>
      </c>
      <c r="AA10" s="215">
        <v>138</v>
      </c>
      <c r="AB10" s="216" t="str">
        <f t="shared" si="0"/>
        <v>4572Internal [O]</v>
      </c>
      <c r="AC10" s="217" t="str">
        <f t="shared" si="1"/>
        <v>4572 UKL Nov '18 Release [R3] (DSC CB) - Internal [O]</v>
      </c>
      <c r="AD10" s="218" t="s">
        <v>815</v>
      </c>
      <c r="AE10" s="219">
        <v>0</v>
      </c>
      <c r="AF10" s="219">
        <v>0</v>
      </c>
      <c r="AG10" s="219">
        <v>0</v>
      </c>
      <c r="AH10" s="219">
        <v>54.5</v>
      </c>
      <c r="AI10" s="219">
        <v>-54.5</v>
      </c>
      <c r="AJ10" s="219">
        <v>0</v>
      </c>
      <c r="AK10" s="218" t="s">
        <v>815</v>
      </c>
      <c r="AL10" s="220" t="str">
        <f t="shared" si="2"/>
        <v>NO</v>
      </c>
      <c r="AM10" s="220">
        <f t="shared" si="3"/>
        <v>0</v>
      </c>
      <c r="AN10" s="220" t="b">
        <f t="shared" si="4"/>
        <v>0</v>
      </c>
      <c r="AO10" s="220"/>
      <c r="AP10" s="220">
        <f t="shared" si="5"/>
        <v>0</v>
      </c>
    </row>
    <row r="11" spans="1:42" ht="30" customHeight="1">
      <c r="A11" s="120" t="s">
        <v>702</v>
      </c>
      <c r="B11" s="144">
        <v>4572</v>
      </c>
      <c r="C11" s="145" t="s">
        <v>714</v>
      </c>
      <c r="D11" s="145" t="s">
        <v>715</v>
      </c>
      <c r="E11" s="146" t="s">
        <v>693</v>
      </c>
      <c r="F11" s="147" t="s">
        <v>703</v>
      </c>
      <c r="G11" s="148">
        <v>903.25900000000001</v>
      </c>
      <c r="H11" s="149">
        <v>1148.5895</v>
      </c>
      <c r="I11" s="150" t="s">
        <v>770</v>
      </c>
      <c r="J11" s="148">
        <v>40.475000000000001</v>
      </c>
      <c r="K11" s="151">
        <v>978.06687499999998</v>
      </c>
      <c r="L11" s="151">
        <v>130.04762500000001</v>
      </c>
      <c r="M11" s="152">
        <v>0</v>
      </c>
      <c r="N11" s="132">
        <v>0.23758634013057164</v>
      </c>
      <c r="O11" s="133">
        <v>0.76241365986942833</v>
      </c>
      <c r="P11" s="133">
        <v>0</v>
      </c>
      <c r="Q11" s="133">
        <v>0</v>
      </c>
      <c r="R11" s="134">
        <v>0</v>
      </c>
      <c r="S11" s="148">
        <v>232.37532923419531</v>
      </c>
      <c r="T11" s="151">
        <v>745.69154576580468</v>
      </c>
      <c r="U11" s="151">
        <v>0</v>
      </c>
      <c r="V11" s="151">
        <v>0</v>
      </c>
      <c r="W11" s="152">
        <v>0</v>
      </c>
      <c r="X11" s="153" t="s">
        <v>770</v>
      </c>
      <c r="Y11" s="154"/>
      <c r="Z11" s="214" t="s">
        <v>816</v>
      </c>
      <c r="AA11" s="215">
        <v>139</v>
      </c>
      <c r="AB11" s="216" t="str">
        <f t="shared" si="0"/>
        <v>4572Total [O]</v>
      </c>
      <c r="AC11" s="217" t="str">
        <f t="shared" si="1"/>
        <v>4572 UKL Nov '18 Release [R3] (DSC CB) - Total [O]</v>
      </c>
      <c r="AD11" s="218" t="s">
        <v>815</v>
      </c>
      <c r="AE11" s="219">
        <v>0</v>
      </c>
      <c r="AF11" s="219">
        <v>0</v>
      </c>
      <c r="AG11" s="219">
        <v>0</v>
      </c>
      <c r="AH11" s="219">
        <v>260.10000000000002</v>
      </c>
      <c r="AI11" s="219">
        <v>-260.10000000000002</v>
      </c>
      <c r="AJ11" s="219">
        <v>0</v>
      </c>
      <c r="AK11" s="218" t="s">
        <v>815</v>
      </c>
      <c r="AL11" s="220" t="str">
        <f t="shared" si="2"/>
        <v>NO</v>
      </c>
      <c r="AM11" s="220">
        <f t="shared" si="3"/>
        <v>0</v>
      </c>
      <c r="AN11" s="220" t="b">
        <f t="shared" si="4"/>
        <v>0</v>
      </c>
      <c r="AO11" s="220"/>
      <c r="AP11" s="220">
        <f t="shared" si="5"/>
        <v>0</v>
      </c>
    </row>
    <row r="12" spans="1:42" ht="30" customHeight="1">
      <c r="A12" s="120" t="s">
        <v>702</v>
      </c>
      <c r="B12" s="144">
        <v>4665</v>
      </c>
      <c r="C12" s="145" t="s">
        <v>788</v>
      </c>
      <c r="D12" s="145" t="s">
        <v>713</v>
      </c>
      <c r="E12" s="146" t="s">
        <v>789</v>
      </c>
      <c r="F12" s="147" t="s">
        <v>34</v>
      </c>
      <c r="G12" s="148">
        <v>450</v>
      </c>
      <c r="H12" s="149">
        <v>0</v>
      </c>
      <c r="I12" s="150">
        <v>450</v>
      </c>
      <c r="J12" s="148">
        <v>0</v>
      </c>
      <c r="K12" s="151">
        <v>0</v>
      </c>
      <c r="L12" s="151">
        <v>0</v>
      </c>
      <c r="M12" s="152">
        <v>0</v>
      </c>
      <c r="N12" s="132">
        <v>1</v>
      </c>
      <c r="O12" s="133">
        <v>0</v>
      </c>
      <c r="P12" s="133">
        <v>0</v>
      </c>
      <c r="Q12" s="133">
        <v>0</v>
      </c>
      <c r="R12" s="134">
        <v>0</v>
      </c>
      <c r="S12" s="148">
        <v>0</v>
      </c>
      <c r="T12" s="151">
        <v>0</v>
      </c>
      <c r="U12" s="151">
        <v>0</v>
      </c>
      <c r="V12" s="151">
        <v>0</v>
      </c>
      <c r="W12" s="152">
        <v>0</v>
      </c>
      <c r="X12" s="153" t="s">
        <v>770</v>
      </c>
      <c r="Y12" s="154"/>
      <c r="Z12" s="214" t="s">
        <v>817</v>
      </c>
      <c r="AA12" s="215">
        <v>149</v>
      </c>
      <c r="AB12" s="216" t="str">
        <f t="shared" si="0"/>
        <v>4665External</v>
      </c>
      <c r="AC12" s="217" t="str">
        <f t="shared" si="1"/>
        <v>4665 EUC - External</v>
      </c>
      <c r="AD12" s="218" t="s">
        <v>818</v>
      </c>
      <c r="AE12" s="219" t="s">
        <v>818</v>
      </c>
      <c r="AF12" s="219" t="s">
        <v>818</v>
      </c>
      <c r="AG12" s="219" t="s">
        <v>818</v>
      </c>
      <c r="AH12" s="219" t="s">
        <v>818</v>
      </c>
      <c r="AI12" s="219" t="s">
        <v>818</v>
      </c>
      <c r="AJ12" s="219" t="s">
        <v>818</v>
      </c>
      <c r="AK12" s="218" t="s">
        <v>818</v>
      </c>
      <c r="AL12" s="220" t="str">
        <f t="shared" si="2"/>
        <v>NO</v>
      </c>
      <c r="AM12" s="220">
        <f t="shared" si="3"/>
        <v>0</v>
      </c>
      <c r="AN12" s="220" t="b">
        <f t="shared" si="4"/>
        <v>0</v>
      </c>
      <c r="AO12" s="220"/>
      <c r="AP12" s="220">
        <f t="shared" si="5"/>
        <v>1</v>
      </c>
    </row>
    <row r="13" spans="1:42" ht="30" customHeight="1">
      <c r="A13" s="120" t="s">
        <v>702</v>
      </c>
      <c r="B13" s="144">
        <v>4665</v>
      </c>
      <c r="C13" s="145" t="s">
        <v>788</v>
      </c>
      <c r="D13" s="145" t="s">
        <v>713</v>
      </c>
      <c r="E13" s="146" t="s">
        <v>789</v>
      </c>
      <c r="F13" s="147" t="s">
        <v>35</v>
      </c>
      <c r="G13" s="148">
        <v>0</v>
      </c>
      <c r="H13" s="149">
        <v>0</v>
      </c>
      <c r="I13" s="150" t="s">
        <v>770</v>
      </c>
      <c r="J13" s="148">
        <v>0</v>
      </c>
      <c r="K13" s="151">
        <v>0</v>
      </c>
      <c r="L13" s="151">
        <v>0</v>
      </c>
      <c r="M13" s="152">
        <v>0</v>
      </c>
      <c r="N13" s="132">
        <v>1</v>
      </c>
      <c r="O13" s="133">
        <v>0</v>
      </c>
      <c r="P13" s="133">
        <v>0</v>
      </c>
      <c r="Q13" s="133">
        <v>0</v>
      </c>
      <c r="R13" s="134">
        <v>0</v>
      </c>
      <c r="S13" s="148">
        <v>0</v>
      </c>
      <c r="T13" s="151">
        <v>0</v>
      </c>
      <c r="U13" s="151">
        <v>0</v>
      </c>
      <c r="V13" s="151">
        <v>0</v>
      </c>
      <c r="W13" s="152">
        <v>0</v>
      </c>
      <c r="X13" s="153" t="s">
        <v>770</v>
      </c>
      <c r="Y13" s="154"/>
      <c r="Z13" s="214" t="s">
        <v>817</v>
      </c>
      <c r="AA13" s="215">
        <v>150</v>
      </c>
      <c r="AB13" s="216" t="str">
        <f t="shared" si="0"/>
        <v>4665Internal</v>
      </c>
      <c r="AC13" s="217" t="str">
        <f t="shared" si="1"/>
        <v>4665 EUC - Internal</v>
      </c>
      <c r="AD13" s="218" t="s">
        <v>818</v>
      </c>
      <c r="AE13" s="219" t="s">
        <v>818</v>
      </c>
      <c r="AF13" s="219" t="s">
        <v>818</v>
      </c>
      <c r="AG13" s="219" t="s">
        <v>818</v>
      </c>
      <c r="AH13" s="219" t="s">
        <v>818</v>
      </c>
      <c r="AI13" s="219" t="s">
        <v>818</v>
      </c>
      <c r="AJ13" s="219" t="s">
        <v>818</v>
      </c>
      <c r="AK13" s="218" t="s">
        <v>818</v>
      </c>
      <c r="AL13" s="220" t="str">
        <f t="shared" si="2"/>
        <v>NO</v>
      </c>
      <c r="AM13" s="220">
        <f t="shared" si="3"/>
        <v>0</v>
      </c>
      <c r="AN13" s="220" t="b">
        <f t="shared" si="4"/>
        <v>0</v>
      </c>
      <c r="AO13" s="220"/>
      <c r="AP13" s="220">
        <f t="shared" si="5"/>
        <v>1</v>
      </c>
    </row>
    <row r="14" spans="1:42" ht="30" customHeight="1">
      <c r="A14" s="120" t="s">
        <v>702</v>
      </c>
      <c r="B14" s="144">
        <v>4665</v>
      </c>
      <c r="C14" s="145" t="s">
        <v>788</v>
      </c>
      <c r="D14" s="145" t="s">
        <v>713</v>
      </c>
      <c r="E14" s="146" t="s">
        <v>789</v>
      </c>
      <c r="F14" s="147" t="s">
        <v>36</v>
      </c>
      <c r="G14" s="148">
        <v>450</v>
      </c>
      <c r="H14" s="149">
        <v>0</v>
      </c>
      <c r="I14" s="150" t="s">
        <v>770</v>
      </c>
      <c r="J14" s="148">
        <v>0</v>
      </c>
      <c r="K14" s="151">
        <v>0</v>
      </c>
      <c r="L14" s="151">
        <v>0</v>
      </c>
      <c r="M14" s="152">
        <v>0</v>
      </c>
      <c r="N14" s="132">
        <v>1</v>
      </c>
      <c r="O14" s="133">
        <v>0</v>
      </c>
      <c r="P14" s="133">
        <v>0</v>
      </c>
      <c r="Q14" s="133">
        <v>0</v>
      </c>
      <c r="R14" s="134">
        <v>0</v>
      </c>
      <c r="S14" s="148">
        <v>0</v>
      </c>
      <c r="T14" s="151">
        <v>0</v>
      </c>
      <c r="U14" s="151">
        <v>0</v>
      </c>
      <c r="V14" s="151">
        <v>0</v>
      </c>
      <c r="W14" s="152">
        <v>0</v>
      </c>
      <c r="X14" s="153" t="s">
        <v>770</v>
      </c>
      <c r="Y14" s="154"/>
      <c r="Z14" s="214" t="s">
        <v>817</v>
      </c>
      <c r="AA14" s="215">
        <v>151</v>
      </c>
      <c r="AB14" s="216" t="str">
        <f t="shared" si="0"/>
        <v>4665Total</v>
      </c>
      <c r="AC14" s="217" t="str">
        <f t="shared" si="1"/>
        <v>4665 EUC - Total</v>
      </c>
      <c r="AD14" s="218" t="s">
        <v>818</v>
      </c>
      <c r="AE14" s="219" t="s">
        <v>818</v>
      </c>
      <c r="AF14" s="219" t="s">
        <v>818</v>
      </c>
      <c r="AG14" s="219" t="s">
        <v>818</v>
      </c>
      <c r="AH14" s="219" t="s">
        <v>818</v>
      </c>
      <c r="AI14" s="219" t="s">
        <v>818</v>
      </c>
      <c r="AJ14" s="219" t="s">
        <v>818</v>
      </c>
      <c r="AK14" s="218" t="s">
        <v>818</v>
      </c>
      <c r="AL14" s="220" t="str">
        <f t="shared" si="2"/>
        <v>NO</v>
      </c>
      <c r="AM14" s="220">
        <f t="shared" si="3"/>
        <v>0</v>
      </c>
      <c r="AN14" s="220" t="b">
        <f t="shared" si="4"/>
        <v>0</v>
      </c>
      <c r="AO14" s="220"/>
      <c r="AP14" s="220">
        <f t="shared" si="5"/>
        <v>2</v>
      </c>
    </row>
    <row r="15" spans="1:42" ht="30" customHeight="1">
      <c r="A15" s="120" t="s">
        <v>702</v>
      </c>
      <c r="B15" s="144">
        <v>4542</v>
      </c>
      <c r="C15" s="145" t="s">
        <v>716</v>
      </c>
      <c r="D15" s="145" t="s">
        <v>717</v>
      </c>
      <c r="E15" s="146" t="s">
        <v>693</v>
      </c>
      <c r="F15" s="147" t="s">
        <v>34</v>
      </c>
      <c r="G15" s="148">
        <v>1.5</v>
      </c>
      <c r="H15" s="149">
        <v>1.4</v>
      </c>
      <c r="I15" s="150">
        <v>0.10000000000000009</v>
      </c>
      <c r="J15" s="148">
        <v>0</v>
      </c>
      <c r="K15" s="151">
        <v>1.4</v>
      </c>
      <c r="L15" s="151">
        <v>0</v>
      </c>
      <c r="M15" s="152">
        <v>0</v>
      </c>
      <c r="N15" s="132">
        <v>1</v>
      </c>
      <c r="O15" s="133">
        <v>0</v>
      </c>
      <c r="P15" s="133">
        <v>0</v>
      </c>
      <c r="Q15" s="133">
        <v>0</v>
      </c>
      <c r="R15" s="134">
        <v>0</v>
      </c>
      <c r="S15" s="148">
        <v>1.4</v>
      </c>
      <c r="T15" s="151">
        <v>0</v>
      </c>
      <c r="U15" s="151">
        <v>0</v>
      </c>
      <c r="V15" s="151">
        <v>0</v>
      </c>
      <c r="W15" s="152">
        <v>0</v>
      </c>
      <c r="X15" s="153" t="s">
        <v>770</v>
      </c>
      <c r="Y15" s="154"/>
      <c r="Z15" s="214" t="s">
        <v>816</v>
      </c>
      <c r="AA15" s="215">
        <v>274</v>
      </c>
      <c r="AB15" s="216" t="str">
        <f t="shared" si="0"/>
        <v>4542External</v>
      </c>
      <c r="AC15" s="217" t="str">
        <f t="shared" si="1"/>
        <v>4542 Changes to Shipper Portfolio Report - External</v>
      </c>
      <c r="AD15" s="218" t="s">
        <v>815</v>
      </c>
      <c r="AE15" s="219">
        <v>0</v>
      </c>
      <c r="AF15" s="219">
        <v>0</v>
      </c>
      <c r="AG15" s="219">
        <v>0</v>
      </c>
      <c r="AH15" s="219">
        <v>0</v>
      </c>
      <c r="AI15" s="219">
        <v>0</v>
      </c>
      <c r="AJ15" s="219">
        <v>0</v>
      </c>
      <c r="AK15" s="218" t="s">
        <v>815</v>
      </c>
      <c r="AL15" s="220" t="str">
        <f t="shared" si="2"/>
        <v>NO</v>
      </c>
      <c r="AM15" s="220">
        <f t="shared" si="3"/>
        <v>0</v>
      </c>
      <c r="AN15" s="220" t="b">
        <f t="shared" si="4"/>
        <v>0</v>
      </c>
      <c r="AO15" s="220"/>
      <c r="AP15" s="220">
        <f t="shared" si="5"/>
        <v>0</v>
      </c>
    </row>
    <row r="16" spans="1:42" ht="30" customHeight="1">
      <c r="A16" s="120" t="s">
        <v>702</v>
      </c>
      <c r="B16" s="144">
        <v>4542</v>
      </c>
      <c r="C16" s="145" t="s">
        <v>716</v>
      </c>
      <c r="D16" s="145" t="s">
        <v>717</v>
      </c>
      <c r="E16" s="146" t="s">
        <v>693</v>
      </c>
      <c r="F16" s="147" t="s">
        <v>35</v>
      </c>
      <c r="G16" s="148">
        <v>0</v>
      </c>
      <c r="H16" s="149">
        <v>0</v>
      </c>
      <c r="I16" s="150" t="s">
        <v>770</v>
      </c>
      <c r="J16" s="148">
        <v>0</v>
      </c>
      <c r="K16" s="151">
        <v>0</v>
      </c>
      <c r="L16" s="151">
        <v>0</v>
      </c>
      <c r="M16" s="152">
        <v>0</v>
      </c>
      <c r="N16" s="132">
        <v>1</v>
      </c>
      <c r="O16" s="133">
        <v>0</v>
      </c>
      <c r="P16" s="133">
        <v>0</v>
      </c>
      <c r="Q16" s="133">
        <v>0</v>
      </c>
      <c r="R16" s="134">
        <v>0</v>
      </c>
      <c r="S16" s="148">
        <v>0</v>
      </c>
      <c r="T16" s="151">
        <v>0</v>
      </c>
      <c r="U16" s="151">
        <v>0</v>
      </c>
      <c r="V16" s="151">
        <v>0</v>
      </c>
      <c r="W16" s="152">
        <v>0</v>
      </c>
      <c r="X16" s="153" t="s">
        <v>770</v>
      </c>
      <c r="Y16" s="154"/>
      <c r="Z16" s="214" t="s">
        <v>816</v>
      </c>
      <c r="AA16" s="215">
        <v>275</v>
      </c>
      <c r="AB16" s="216" t="str">
        <f t="shared" si="0"/>
        <v>4542Internal</v>
      </c>
      <c r="AC16" s="217" t="str">
        <f t="shared" si="1"/>
        <v>4542 Changes to Shipper Portfolio Report - Internal</v>
      </c>
      <c r="AD16" s="218" t="s">
        <v>815</v>
      </c>
      <c r="AE16" s="219">
        <v>0</v>
      </c>
      <c r="AF16" s="219">
        <v>0</v>
      </c>
      <c r="AG16" s="219">
        <v>0</v>
      </c>
      <c r="AH16" s="219">
        <v>0</v>
      </c>
      <c r="AI16" s="219">
        <v>0</v>
      </c>
      <c r="AJ16" s="219">
        <v>0</v>
      </c>
      <c r="AK16" s="218" t="s">
        <v>815</v>
      </c>
      <c r="AL16" s="220" t="str">
        <f t="shared" si="2"/>
        <v>NO</v>
      </c>
      <c r="AM16" s="220">
        <f t="shared" si="3"/>
        <v>0</v>
      </c>
      <c r="AN16" s="220" t="b">
        <f t="shared" si="4"/>
        <v>0</v>
      </c>
      <c r="AO16" s="220"/>
      <c r="AP16" s="220">
        <f t="shared" si="5"/>
        <v>0</v>
      </c>
    </row>
    <row r="17" spans="1:42" ht="30" customHeight="1">
      <c r="A17" s="120" t="s">
        <v>702</v>
      </c>
      <c r="B17" s="144">
        <v>4542</v>
      </c>
      <c r="C17" s="145" t="s">
        <v>716</v>
      </c>
      <c r="D17" s="145" t="s">
        <v>717</v>
      </c>
      <c r="E17" s="146" t="s">
        <v>693</v>
      </c>
      <c r="F17" s="147" t="s">
        <v>36</v>
      </c>
      <c r="G17" s="148">
        <v>1.5</v>
      </c>
      <c r="H17" s="149">
        <v>1.4</v>
      </c>
      <c r="I17" s="150" t="s">
        <v>770</v>
      </c>
      <c r="J17" s="148">
        <v>0</v>
      </c>
      <c r="K17" s="151">
        <v>1.4</v>
      </c>
      <c r="L17" s="151">
        <v>0</v>
      </c>
      <c r="M17" s="152">
        <v>0</v>
      </c>
      <c r="N17" s="132">
        <v>1</v>
      </c>
      <c r="O17" s="133">
        <v>0</v>
      </c>
      <c r="P17" s="133">
        <v>0</v>
      </c>
      <c r="Q17" s="133">
        <v>0</v>
      </c>
      <c r="R17" s="134">
        <v>0</v>
      </c>
      <c r="S17" s="148">
        <v>1.4</v>
      </c>
      <c r="T17" s="151">
        <v>0</v>
      </c>
      <c r="U17" s="151">
        <v>0</v>
      </c>
      <c r="V17" s="151">
        <v>0</v>
      </c>
      <c r="W17" s="152">
        <v>0</v>
      </c>
      <c r="X17" s="153" t="s">
        <v>770</v>
      </c>
      <c r="Y17" s="154"/>
      <c r="Z17" s="214" t="s">
        <v>816</v>
      </c>
      <c r="AA17" s="215">
        <v>276</v>
      </c>
      <c r="AB17" s="216" t="str">
        <f t="shared" si="0"/>
        <v>4542Total</v>
      </c>
      <c r="AC17" s="217" t="str">
        <f t="shared" si="1"/>
        <v>4542 Changes to Shipper Portfolio Report - Total</v>
      </c>
      <c r="AD17" s="218" t="s">
        <v>815</v>
      </c>
      <c r="AE17" s="219">
        <v>0</v>
      </c>
      <c r="AF17" s="219">
        <v>0</v>
      </c>
      <c r="AG17" s="219">
        <v>0</v>
      </c>
      <c r="AH17" s="219">
        <v>0</v>
      </c>
      <c r="AI17" s="219">
        <v>0</v>
      </c>
      <c r="AJ17" s="219">
        <v>0</v>
      </c>
      <c r="AK17" s="218" t="s">
        <v>815</v>
      </c>
      <c r="AL17" s="220" t="str">
        <f t="shared" si="2"/>
        <v>NO</v>
      </c>
      <c r="AM17" s="220">
        <f t="shared" si="3"/>
        <v>0</v>
      </c>
      <c r="AN17" s="220" t="b">
        <f t="shared" si="4"/>
        <v>0</v>
      </c>
      <c r="AO17" s="220"/>
      <c r="AP17" s="220">
        <f t="shared" si="5"/>
        <v>0</v>
      </c>
    </row>
    <row r="18" spans="1:42" ht="30" customHeight="1">
      <c r="A18" s="120" t="s">
        <v>702</v>
      </c>
      <c r="B18" s="144">
        <v>4525</v>
      </c>
      <c r="C18" s="145" t="s">
        <v>718</v>
      </c>
      <c r="D18" s="145" t="s">
        <v>717</v>
      </c>
      <c r="E18" s="146" t="s">
        <v>693</v>
      </c>
      <c r="F18" s="147" t="s">
        <v>34</v>
      </c>
      <c r="G18" s="148">
        <v>8.75</v>
      </c>
      <c r="H18" s="149">
        <v>8.75</v>
      </c>
      <c r="I18" s="150">
        <v>0</v>
      </c>
      <c r="J18" s="148">
        <v>0</v>
      </c>
      <c r="K18" s="151">
        <v>8.75</v>
      </c>
      <c r="L18" s="151">
        <v>0</v>
      </c>
      <c r="M18" s="152">
        <v>0</v>
      </c>
      <c r="N18" s="132">
        <v>1</v>
      </c>
      <c r="O18" s="133">
        <v>0</v>
      </c>
      <c r="P18" s="133">
        <v>0</v>
      </c>
      <c r="Q18" s="133">
        <v>0</v>
      </c>
      <c r="R18" s="134">
        <v>0</v>
      </c>
      <c r="S18" s="148">
        <v>8.75</v>
      </c>
      <c r="T18" s="151">
        <v>0</v>
      </c>
      <c r="U18" s="151">
        <v>0</v>
      </c>
      <c r="V18" s="151">
        <v>0</v>
      </c>
      <c r="W18" s="152">
        <v>0</v>
      </c>
      <c r="X18" s="153" t="s">
        <v>770</v>
      </c>
      <c r="Y18" s="154"/>
      <c r="Z18" s="214" t="s">
        <v>816</v>
      </c>
      <c r="AA18" s="215">
        <v>277</v>
      </c>
      <c r="AB18" s="216" t="str">
        <f t="shared" si="0"/>
        <v>4525External</v>
      </c>
      <c r="AC18" s="217" t="str">
        <f t="shared" si="1"/>
        <v>4525 Transparency of AQ Process - External</v>
      </c>
      <c r="AD18" s="218" t="s">
        <v>815</v>
      </c>
      <c r="AE18" s="219">
        <v>0</v>
      </c>
      <c r="AF18" s="219">
        <v>0</v>
      </c>
      <c r="AG18" s="219">
        <v>0</v>
      </c>
      <c r="AH18" s="219">
        <v>0</v>
      </c>
      <c r="AI18" s="219">
        <v>0</v>
      </c>
      <c r="AJ18" s="219">
        <v>0</v>
      </c>
      <c r="AK18" s="218" t="s">
        <v>815</v>
      </c>
      <c r="AL18" s="220" t="str">
        <f t="shared" si="2"/>
        <v>NO</v>
      </c>
      <c r="AM18" s="220">
        <f t="shared" si="3"/>
        <v>0</v>
      </c>
      <c r="AN18" s="220" t="b">
        <f t="shared" si="4"/>
        <v>0</v>
      </c>
      <c r="AO18" s="220"/>
      <c r="AP18" s="220">
        <f t="shared" si="5"/>
        <v>0</v>
      </c>
    </row>
    <row r="19" spans="1:42" ht="30" customHeight="1">
      <c r="A19" s="120" t="s">
        <v>702</v>
      </c>
      <c r="B19" s="144">
        <v>4525</v>
      </c>
      <c r="C19" s="145" t="s">
        <v>718</v>
      </c>
      <c r="D19" s="145" t="s">
        <v>717</v>
      </c>
      <c r="E19" s="146" t="s">
        <v>693</v>
      </c>
      <c r="F19" s="147" t="s">
        <v>35</v>
      </c>
      <c r="G19" s="148">
        <v>0</v>
      </c>
      <c r="H19" s="149">
        <v>0</v>
      </c>
      <c r="I19" s="150" t="s">
        <v>770</v>
      </c>
      <c r="J19" s="148">
        <v>0</v>
      </c>
      <c r="K19" s="151">
        <v>0</v>
      </c>
      <c r="L19" s="151">
        <v>0</v>
      </c>
      <c r="M19" s="152">
        <v>0</v>
      </c>
      <c r="N19" s="132">
        <v>1</v>
      </c>
      <c r="O19" s="133">
        <v>0</v>
      </c>
      <c r="P19" s="133">
        <v>0</v>
      </c>
      <c r="Q19" s="133">
        <v>0</v>
      </c>
      <c r="R19" s="134">
        <v>0</v>
      </c>
      <c r="S19" s="148">
        <v>0</v>
      </c>
      <c r="T19" s="151">
        <v>0</v>
      </c>
      <c r="U19" s="151">
        <v>0</v>
      </c>
      <c r="V19" s="151">
        <v>0</v>
      </c>
      <c r="W19" s="152">
        <v>0</v>
      </c>
      <c r="X19" s="153" t="s">
        <v>770</v>
      </c>
      <c r="Y19" s="154"/>
      <c r="Z19" s="214" t="s">
        <v>816</v>
      </c>
      <c r="AA19" s="215">
        <v>278</v>
      </c>
      <c r="AB19" s="216" t="str">
        <f t="shared" si="0"/>
        <v>4525Internal</v>
      </c>
      <c r="AC19" s="217" t="str">
        <f t="shared" si="1"/>
        <v>4525 Transparency of AQ Process - Internal</v>
      </c>
      <c r="AD19" s="218" t="s">
        <v>815</v>
      </c>
      <c r="AE19" s="219">
        <v>0</v>
      </c>
      <c r="AF19" s="219">
        <v>0</v>
      </c>
      <c r="AG19" s="219">
        <v>0</v>
      </c>
      <c r="AH19" s="219">
        <v>0</v>
      </c>
      <c r="AI19" s="219">
        <v>0</v>
      </c>
      <c r="AJ19" s="219">
        <v>0</v>
      </c>
      <c r="AK19" s="218" t="s">
        <v>815</v>
      </c>
      <c r="AL19" s="220" t="str">
        <f t="shared" si="2"/>
        <v>NO</v>
      </c>
      <c r="AM19" s="220">
        <f t="shared" si="3"/>
        <v>0</v>
      </c>
      <c r="AN19" s="220" t="b">
        <f t="shared" si="4"/>
        <v>0</v>
      </c>
      <c r="AO19" s="220"/>
      <c r="AP19" s="220">
        <f t="shared" si="5"/>
        <v>0</v>
      </c>
    </row>
    <row r="20" spans="1:42" ht="30" customHeight="1">
      <c r="A20" s="120" t="s">
        <v>702</v>
      </c>
      <c r="B20" s="144">
        <v>4525</v>
      </c>
      <c r="C20" s="145" t="s">
        <v>718</v>
      </c>
      <c r="D20" s="145" t="s">
        <v>717</v>
      </c>
      <c r="E20" s="146" t="s">
        <v>693</v>
      </c>
      <c r="F20" s="147" t="s">
        <v>36</v>
      </c>
      <c r="G20" s="148">
        <v>8.75</v>
      </c>
      <c r="H20" s="149">
        <v>8.75</v>
      </c>
      <c r="I20" s="150" t="s">
        <v>770</v>
      </c>
      <c r="J20" s="148">
        <v>0</v>
      </c>
      <c r="K20" s="151">
        <v>8.75</v>
      </c>
      <c r="L20" s="151">
        <v>0</v>
      </c>
      <c r="M20" s="152">
        <v>0</v>
      </c>
      <c r="N20" s="132">
        <v>1</v>
      </c>
      <c r="O20" s="133">
        <v>0</v>
      </c>
      <c r="P20" s="133">
        <v>0</v>
      </c>
      <c r="Q20" s="133">
        <v>0</v>
      </c>
      <c r="R20" s="134">
        <v>0</v>
      </c>
      <c r="S20" s="148">
        <v>8.75</v>
      </c>
      <c r="T20" s="151">
        <v>0</v>
      </c>
      <c r="U20" s="151">
        <v>0</v>
      </c>
      <c r="V20" s="151">
        <v>0</v>
      </c>
      <c r="W20" s="152">
        <v>0</v>
      </c>
      <c r="X20" s="153" t="s">
        <v>770</v>
      </c>
      <c r="Y20" s="154"/>
      <c r="Z20" s="214" t="s">
        <v>816</v>
      </c>
      <c r="AA20" s="215">
        <v>279</v>
      </c>
      <c r="AB20" s="216" t="str">
        <f t="shared" si="0"/>
        <v>4525Total</v>
      </c>
      <c r="AC20" s="217" t="str">
        <f t="shared" si="1"/>
        <v>4525 Transparency of AQ Process - Total</v>
      </c>
      <c r="AD20" s="218" t="s">
        <v>815</v>
      </c>
      <c r="AE20" s="219">
        <v>0</v>
      </c>
      <c r="AF20" s="219">
        <v>0</v>
      </c>
      <c r="AG20" s="219">
        <v>0</v>
      </c>
      <c r="AH20" s="219">
        <v>0</v>
      </c>
      <c r="AI20" s="219">
        <v>0</v>
      </c>
      <c r="AJ20" s="219">
        <v>0</v>
      </c>
      <c r="AK20" s="218" t="s">
        <v>815</v>
      </c>
      <c r="AL20" s="220" t="str">
        <f t="shared" si="2"/>
        <v>NO</v>
      </c>
      <c r="AM20" s="220">
        <f t="shared" si="3"/>
        <v>0</v>
      </c>
      <c r="AN20" s="220" t="b">
        <f t="shared" si="4"/>
        <v>0</v>
      </c>
      <c r="AO20" s="220"/>
      <c r="AP20" s="220">
        <f t="shared" si="5"/>
        <v>0</v>
      </c>
    </row>
    <row r="21" spans="1:42" ht="30" customHeight="1">
      <c r="A21" s="120" t="s">
        <v>702</v>
      </c>
      <c r="B21" s="144">
        <v>4328</v>
      </c>
      <c r="C21" s="145" t="s">
        <v>719</v>
      </c>
      <c r="D21" s="145" t="s">
        <v>717</v>
      </c>
      <c r="E21" s="146" t="s">
        <v>769</v>
      </c>
      <c r="F21" s="147" t="s">
        <v>34</v>
      </c>
      <c r="G21" s="148">
        <v>9.5</v>
      </c>
      <c r="H21" s="149">
        <v>9</v>
      </c>
      <c r="I21" s="150">
        <v>0.5</v>
      </c>
      <c r="J21" s="148">
        <v>0</v>
      </c>
      <c r="K21" s="151">
        <v>9</v>
      </c>
      <c r="L21" s="151">
        <v>0</v>
      </c>
      <c r="M21" s="152">
        <v>0</v>
      </c>
      <c r="N21" s="132">
        <v>1</v>
      </c>
      <c r="O21" s="133">
        <v>0</v>
      </c>
      <c r="P21" s="133">
        <v>0</v>
      </c>
      <c r="Q21" s="133">
        <v>0</v>
      </c>
      <c r="R21" s="134">
        <v>0</v>
      </c>
      <c r="S21" s="148">
        <v>9</v>
      </c>
      <c r="T21" s="151">
        <v>0</v>
      </c>
      <c r="U21" s="151">
        <v>0</v>
      </c>
      <c r="V21" s="151">
        <v>0</v>
      </c>
      <c r="W21" s="152">
        <v>0</v>
      </c>
      <c r="X21" s="153" t="s">
        <v>770</v>
      </c>
      <c r="Y21" s="154"/>
      <c r="Z21" s="214" t="s">
        <v>814</v>
      </c>
      <c r="AA21" s="215">
        <v>280</v>
      </c>
      <c r="AB21" s="216" t="str">
        <f t="shared" si="0"/>
        <v>4328External</v>
      </c>
      <c r="AC21" s="217" t="str">
        <f t="shared" si="1"/>
        <v>4328 iGT Elected Shipper Sites Report - External</v>
      </c>
      <c r="AD21" s="218" t="s">
        <v>815</v>
      </c>
      <c r="AE21" s="219">
        <v>0</v>
      </c>
      <c r="AF21" s="219">
        <v>0</v>
      </c>
      <c r="AG21" s="219">
        <v>0</v>
      </c>
      <c r="AH21" s="219">
        <v>0</v>
      </c>
      <c r="AI21" s="219">
        <v>0</v>
      </c>
      <c r="AJ21" s="219">
        <v>0</v>
      </c>
      <c r="AK21" s="218" t="s">
        <v>815</v>
      </c>
      <c r="AL21" s="220" t="str">
        <f t="shared" si="2"/>
        <v>NO</v>
      </c>
      <c r="AM21" s="220">
        <f t="shared" si="3"/>
        <v>0</v>
      </c>
      <c r="AN21" s="220" t="b">
        <f t="shared" si="4"/>
        <v>0</v>
      </c>
      <c r="AO21" s="220"/>
      <c r="AP21" s="220">
        <f t="shared" si="5"/>
        <v>0</v>
      </c>
    </row>
    <row r="22" spans="1:42" ht="30" customHeight="1">
      <c r="A22" s="120" t="s">
        <v>702</v>
      </c>
      <c r="B22" s="144">
        <v>4328</v>
      </c>
      <c r="C22" s="145" t="s">
        <v>719</v>
      </c>
      <c r="D22" s="145" t="s">
        <v>717</v>
      </c>
      <c r="E22" s="146" t="s">
        <v>769</v>
      </c>
      <c r="F22" s="147" t="s">
        <v>35</v>
      </c>
      <c r="G22" s="148">
        <v>0</v>
      </c>
      <c r="H22" s="149">
        <v>0</v>
      </c>
      <c r="I22" s="150" t="s">
        <v>770</v>
      </c>
      <c r="J22" s="148">
        <v>0</v>
      </c>
      <c r="K22" s="151">
        <v>0</v>
      </c>
      <c r="L22" s="151">
        <v>0</v>
      </c>
      <c r="M22" s="152">
        <v>0</v>
      </c>
      <c r="N22" s="132">
        <v>1</v>
      </c>
      <c r="O22" s="133">
        <v>0</v>
      </c>
      <c r="P22" s="133">
        <v>0</v>
      </c>
      <c r="Q22" s="133">
        <v>0</v>
      </c>
      <c r="R22" s="134">
        <v>0</v>
      </c>
      <c r="S22" s="148">
        <v>0</v>
      </c>
      <c r="T22" s="151">
        <v>0</v>
      </c>
      <c r="U22" s="151">
        <v>0</v>
      </c>
      <c r="V22" s="151">
        <v>0</v>
      </c>
      <c r="W22" s="152">
        <v>0</v>
      </c>
      <c r="X22" s="153" t="s">
        <v>770</v>
      </c>
      <c r="Y22" s="154"/>
      <c r="Z22" s="214" t="s">
        <v>814</v>
      </c>
      <c r="AA22" s="215">
        <v>281</v>
      </c>
      <c r="AB22" s="216" t="str">
        <f t="shared" si="0"/>
        <v>4328Internal</v>
      </c>
      <c r="AC22" s="217" t="str">
        <f t="shared" si="1"/>
        <v>4328 iGT Elected Shipper Sites Report - Internal</v>
      </c>
      <c r="AD22" s="218" t="s">
        <v>815</v>
      </c>
      <c r="AE22" s="219">
        <v>0</v>
      </c>
      <c r="AF22" s="219">
        <v>0</v>
      </c>
      <c r="AG22" s="219">
        <v>0</v>
      </c>
      <c r="AH22" s="219">
        <v>0</v>
      </c>
      <c r="AI22" s="219">
        <v>0</v>
      </c>
      <c r="AJ22" s="219">
        <v>0</v>
      </c>
      <c r="AK22" s="218" t="s">
        <v>815</v>
      </c>
      <c r="AL22" s="220" t="str">
        <f t="shared" si="2"/>
        <v>NO</v>
      </c>
      <c r="AM22" s="220">
        <f t="shared" si="3"/>
        <v>0</v>
      </c>
      <c r="AN22" s="220" t="b">
        <f t="shared" si="4"/>
        <v>0</v>
      </c>
      <c r="AO22" s="220"/>
      <c r="AP22" s="220">
        <f t="shared" si="5"/>
        <v>0</v>
      </c>
    </row>
    <row r="23" spans="1:42" ht="30" customHeight="1">
      <c r="A23" s="120" t="s">
        <v>702</v>
      </c>
      <c r="B23" s="144">
        <v>4328</v>
      </c>
      <c r="C23" s="145" t="s">
        <v>719</v>
      </c>
      <c r="D23" s="145" t="s">
        <v>717</v>
      </c>
      <c r="E23" s="146" t="s">
        <v>769</v>
      </c>
      <c r="F23" s="147" t="s">
        <v>36</v>
      </c>
      <c r="G23" s="148">
        <v>9.5</v>
      </c>
      <c r="H23" s="149">
        <v>9</v>
      </c>
      <c r="I23" s="150" t="s">
        <v>770</v>
      </c>
      <c r="J23" s="148">
        <v>0</v>
      </c>
      <c r="K23" s="151">
        <v>9</v>
      </c>
      <c r="L23" s="151">
        <v>0</v>
      </c>
      <c r="M23" s="152">
        <v>0</v>
      </c>
      <c r="N23" s="132">
        <v>1</v>
      </c>
      <c r="O23" s="133">
        <v>0</v>
      </c>
      <c r="P23" s="133">
        <v>0</v>
      </c>
      <c r="Q23" s="133">
        <v>0</v>
      </c>
      <c r="R23" s="134">
        <v>0</v>
      </c>
      <c r="S23" s="148">
        <v>9</v>
      </c>
      <c r="T23" s="151">
        <v>0</v>
      </c>
      <c r="U23" s="151">
        <v>0</v>
      </c>
      <c r="V23" s="151">
        <v>0</v>
      </c>
      <c r="W23" s="152">
        <v>0</v>
      </c>
      <c r="X23" s="153" t="s">
        <v>770</v>
      </c>
      <c r="Y23" s="154"/>
      <c r="Z23" s="214" t="s">
        <v>814</v>
      </c>
      <c r="AA23" s="215">
        <v>282</v>
      </c>
      <c r="AB23" s="216" t="str">
        <f t="shared" si="0"/>
        <v>4328Total</v>
      </c>
      <c r="AC23" s="217" t="str">
        <f t="shared" si="1"/>
        <v>4328 iGT Elected Shipper Sites Report - Total</v>
      </c>
      <c r="AD23" s="218" t="s">
        <v>815</v>
      </c>
      <c r="AE23" s="219">
        <v>0</v>
      </c>
      <c r="AF23" s="219">
        <v>0</v>
      </c>
      <c r="AG23" s="219">
        <v>0</v>
      </c>
      <c r="AH23" s="219">
        <v>0</v>
      </c>
      <c r="AI23" s="219">
        <v>0</v>
      </c>
      <c r="AJ23" s="219">
        <v>0</v>
      </c>
      <c r="AK23" s="218" t="s">
        <v>815</v>
      </c>
      <c r="AL23" s="220" t="str">
        <f t="shared" si="2"/>
        <v>NO</v>
      </c>
      <c r="AM23" s="220">
        <f t="shared" si="3"/>
        <v>0</v>
      </c>
      <c r="AN23" s="220" t="b">
        <f t="shared" si="4"/>
        <v>0</v>
      </c>
      <c r="AO23" s="220"/>
      <c r="AP23" s="220">
        <f t="shared" si="5"/>
        <v>0</v>
      </c>
    </row>
    <row r="24" spans="1:42" ht="18.75" customHeight="1">
      <c r="A24" s="120" t="s">
        <v>702</v>
      </c>
      <c r="B24" s="144">
        <v>4354</v>
      </c>
      <c r="C24" s="145" t="s">
        <v>720</v>
      </c>
      <c r="D24" s="145" t="s">
        <v>717</v>
      </c>
      <c r="E24" s="146" t="s">
        <v>769</v>
      </c>
      <c r="F24" s="147" t="s">
        <v>34</v>
      </c>
      <c r="G24" s="148">
        <v>7.1</v>
      </c>
      <c r="H24" s="149">
        <v>7.1</v>
      </c>
      <c r="I24" s="150">
        <v>0</v>
      </c>
      <c r="J24" s="148">
        <v>0</v>
      </c>
      <c r="K24" s="151">
        <v>7.1</v>
      </c>
      <c r="L24" s="151">
        <v>0</v>
      </c>
      <c r="M24" s="152">
        <v>0</v>
      </c>
      <c r="N24" s="132">
        <v>0</v>
      </c>
      <c r="O24" s="133">
        <v>0</v>
      </c>
      <c r="P24" s="133">
        <v>1</v>
      </c>
      <c r="Q24" s="133">
        <v>0</v>
      </c>
      <c r="R24" s="134">
        <v>0</v>
      </c>
      <c r="S24" s="148">
        <v>0</v>
      </c>
      <c r="T24" s="151">
        <v>0</v>
      </c>
      <c r="U24" s="151">
        <v>7.1</v>
      </c>
      <c r="V24" s="151">
        <v>0</v>
      </c>
      <c r="W24" s="152">
        <v>0</v>
      </c>
      <c r="X24" s="153" t="s">
        <v>770</v>
      </c>
      <c r="Y24" s="154"/>
      <c r="Z24" s="115" t="s">
        <v>814</v>
      </c>
      <c r="AA24" s="115">
        <v>283</v>
      </c>
      <c r="AB24" s="216" t="str">
        <f t="shared" si="0"/>
        <v>4354External</v>
      </c>
      <c r="AC24" s="217" t="str">
        <f t="shared" si="1"/>
        <v>4354 Nested CSEP Report for DNs - External</v>
      </c>
      <c r="AD24" s="218" t="s">
        <v>815</v>
      </c>
      <c r="AE24" s="219">
        <v>0</v>
      </c>
      <c r="AF24" s="219">
        <v>0</v>
      </c>
      <c r="AG24" s="219">
        <v>0</v>
      </c>
      <c r="AH24" s="219">
        <v>0</v>
      </c>
      <c r="AI24" s="219">
        <v>0</v>
      </c>
      <c r="AJ24" s="219">
        <v>0</v>
      </c>
      <c r="AK24" s="218" t="s">
        <v>815</v>
      </c>
      <c r="AL24" s="220" t="str">
        <f t="shared" si="2"/>
        <v>NO</v>
      </c>
      <c r="AM24" s="220">
        <f t="shared" si="3"/>
        <v>0</v>
      </c>
      <c r="AN24" s="220" t="b">
        <f t="shared" si="4"/>
        <v>0</v>
      </c>
      <c r="AO24" s="220"/>
      <c r="AP24" s="220">
        <f t="shared" si="5"/>
        <v>0</v>
      </c>
    </row>
    <row r="25" spans="1:42" ht="18.75" customHeight="1">
      <c r="A25" s="120" t="s">
        <v>702</v>
      </c>
      <c r="B25" s="144">
        <v>4354</v>
      </c>
      <c r="C25" s="145" t="s">
        <v>720</v>
      </c>
      <c r="D25" s="145" t="s">
        <v>717</v>
      </c>
      <c r="E25" s="146" t="s">
        <v>769</v>
      </c>
      <c r="F25" s="147" t="s">
        <v>35</v>
      </c>
      <c r="G25" s="148">
        <v>0</v>
      </c>
      <c r="H25" s="149">
        <v>0</v>
      </c>
      <c r="I25" s="150" t="s">
        <v>770</v>
      </c>
      <c r="J25" s="148">
        <v>0</v>
      </c>
      <c r="K25" s="151">
        <v>0</v>
      </c>
      <c r="L25" s="151">
        <v>0</v>
      </c>
      <c r="M25" s="152">
        <v>0</v>
      </c>
      <c r="N25" s="132">
        <v>0</v>
      </c>
      <c r="O25" s="133">
        <v>0</v>
      </c>
      <c r="P25" s="133">
        <v>1</v>
      </c>
      <c r="Q25" s="133">
        <v>0</v>
      </c>
      <c r="R25" s="134">
        <v>0</v>
      </c>
      <c r="S25" s="148">
        <v>0</v>
      </c>
      <c r="T25" s="151">
        <v>0</v>
      </c>
      <c r="U25" s="151">
        <v>0</v>
      </c>
      <c r="V25" s="151">
        <v>0</v>
      </c>
      <c r="W25" s="152">
        <v>0</v>
      </c>
      <c r="X25" s="153" t="s">
        <v>770</v>
      </c>
      <c r="Y25" s="154"/>
      <c r="Z25" s="115" t="s">
        <v>814</v>
      </c>
      <c r="AA25" s="115">
        <v>284</v>
      </c>
      <c r="AB25" s="216" t="str">
        <f t="shared" si="0"/>
        <v>4354Internal</v>
      </c>
      <c r="AC25" s="217" t="str">
        <f t="shared" si="1"/>
        <v>4354 Nested CSEP Report for DNs - Internal</v>
      </c>
      <c r="AD25" s="218" t="s">
        <v>815</v>
      </c>
      <c r="AE25" s="219">
        <v>0</v>
      </c>
      <c r="AF25" s="219">
        <v>0</v>
      </c>
      <c r="AG25" s="219">
        <v>0</v>
      </c>
      <c r="AH25" s="219">
        <v>0</v>
      </c>
      <c r="AI25" s="219">
        <v>0</v>
      </c>
      <c r="AJ25" s="219">
        <v>0</v>
      </c>
      <c r="AK25" s="218" t="s">
        <v>815</v>
      </c>
      <c r="AL25" s="220" t="str">
        <f t="shared" si="2"/>
        <v>NO</v>
      </c>
      <c r="AM25" s="220">
        <f t="shared" si="3"/>
        <v>0</v>
      </c>
      <c r="AN25" s="220" t="b">
        <f t="shared" si="4"/>
        <v>0</v>
      </c>
      <c r="AO25" s="220"/>
      <c r="AP25" s="220">
        <f t="shared" si="5"/>
        <v>0</v>
      </c>
    </row>
    <row r="26" spans="1:42" ht="18.75" customHeight="1">
      <c r="A26" s="120" t="s">
        <v>702</v>
      </c>
      <c r="B26" s="144">
        <v>4354</v>
      </c>
      <c r="C26" s="145" t="s">
        <v>720</v>
      </c>
      <c r="D26" s="145" t="s">
        <v>717</v>
      </c>
      <c r="E26" s="146" t="s">
        <v>769</v>
      </c>
      <c r="F26" s="147" t="s">
        <v>36</v>
      </c>
      <c r="G26" s="148">
        <v>7.1</v>
      </c>
      <c r="H26" s="149">
        <v>7.1</v>
      </c>
      <c r="I26" s="150" t="s">
        <v>770</v>
      </c>
      <c r="J26" s="148">
        <v>0</v>
      </c>
      <c r="K26" s="151">
        <v>7.1</v>
      </c>
      <c r="L26" s="151">
        <v>0</v>
      </c>
      <c r="M26" s="152">
        <v>0</v>
      </c>
      <c r="N26" s="132">
        <v>0</v>
      </c>
      <c r="O26" s="133">
        <v>0</v>
      </c>
      <c r="P26" s="133">
        <v>1</v>
      </c>
      <c r="Q26" s="133">
        <v>0</v>
      </c>
      <c r="R26" s="134">
        <v>0</v>
      </c>
      <c r="S26" s="148">
        <v>0</v>
      </c>
      <c r="T26" s="151">
        <v>0</v>
      </c>
      <c r="U26" s="151">
        <v>7.1</v>
      </c>
      <c r="V26" s="151">
        <v>0</v>
      </c>
      <c r="W26" s="152">
        <v>0</v>
      </c>
      <c r="X26" s="153" t="s">
        <v>770</v>
      </c>
      <c r="Y26" s="154"/>
      <c r="Z26" s="115" t="s">
        <v>814</v>
      </c>
      <c r="AA26" s="115">
        <v>285</v>
      </c>
      <c r="AB26" s="216" t="str">
        <f t="shared" si="0"/>
        <v>4354Total</v>
      </c>
      <c r="AC26" s="217" t="str">
        <f t="shared" si="1"/>
        <v>4354 Nested CSEP Report for DNs - Total</v>
      </c>
      <c r="AD26" s="218" t="s">
        <v>815</v>
      </c>
      <c r="AE26" s="219">
        <v>0</v>
      </c>
      <c r="AF26" s="219">
        <v>0</v>
      </c>
      <c r="AG26" s="219">
        <v>0</v>
      </c>
      <c r="AH26" s="219">
        <v>0</v>
      </c>
      <c r="AI26" s="219">
        <v>0</v>
      </c>
      <c r="AJ26" s="219">
        <v>0</v>
      </c>
      <c r="AK26" s="218" t="s">
        <v>815</v>
      </c>
      <c r="AL26" s="220" t="str">
        <f t="shared" si="2"/>
        <v>NO</v>
      </c>
      <c r="AM26" s="220">
        <f t="shared" si="3"/>
        <v>0</v>
      </c>
      <c r="AN26" s="220" t="b">
        <f t="shared" si="4"/>
        <v>0</v>
      </c>
      <c r="AO26" s="220"/>
      <c r="AP26" s="220">
        <f t="shared" si="5"/>
        <v>0</v>
      </c>
    </row>
    <row r="33" s="115" customFormat="1" ht="18.75" customHeight="1"/>
    <row r="34" s="115" customFormat="1" ht="18.75" customHeight="1"/>
    <row r="35" s="115" customFormat="1" ht="18.75" customHeight="1"/>
    <row r="36" s="115" customFormat="1" ht="18.75" customHeight="1"/>
    <row r="37" s="115" customFormat="1" ht="18.75" customHeight="1"/>
    <row r="38" s="115" customFormat="1" ht="18.75" customHeight="1"/>
    <row r="39" s="115" customFormat="1" ht="18.75" customHeight="1"/>
    <row r="40" s="115" customFormat="1" ht="18.75" customHeight="1"/>
    <row r="41" s="115" customFormat="1" ht="18.75" customHeight="1"/>
    <row r="42" s="115" customFormat="1" ht="18.75" customHeight="1"/>
    <row r="43" s="115" customFormat="1" ht="18.75" customHeight="1"/>
    <row r="44" s="115" customFormat="1" ht="18.75" customHeight="1"/>
    <row r="45" s="115" customFormat="1" ht="18.75" customHeight="1"/>
    <row r="46" s="115" customFormat="1" ht="18.75" customHeight="1"/>
    <row r="47" s="115" customFormat="1" ht="18.75" customHeight="1"/>
    <row r="48" s="115" customFormat="1" ht="18.75" customHeight="1"/>
    <row r="49" s="115" customFormat="1" ht="18.75" customHeight="1"/>
    <row r="50" s="115" customFormat="1" ht="18.75" customHeight="1"/>
    <row r="51" s="115" customFormat="1" ht="18.75" customHeight="1"/>
    <row r="52" s="115" customFormat="1" ht="18.75" customHeight="1"/>
    <row r="53" s="115" customFormat="1" ht="18.75" customHeight="1"/>
    <row r="54" s="115" customFormat="1" ht="18.75" customHeight="1"/>
    <row r="55" s="115" customFormat="1" ht="18.75" customHeight="1"/>
    <row r="56" s="115" customFormat="1" ht="18.75" customHeight="1"/>
    <row r="57" s="115" customFormat="1" ht="18.75" customHeight="1"/>
    <row r="58" s="115" customFormat="1" ht="18.75" customHeight="1"/>
    <row r="59" s="115" customFormat="1" ht="18.75" customHeight="1"/>
    <row r="60" s="115" customFormat="1" ht="18.75" customHeight="1"/>
    <row r="61" s="115" customFormat="1" ht="18.75" customHeight="1"/>
    <row r="62" s="115" customFormat="1" ht="18.75" customHeight="1"/>
    <row r="63" s="115" customFormat="1" ht="18.75" customHeight="1"/>
    <row r="64" s="115" customFormat="1" ht="18.75" customHeight="1"/>
    <row r="65" s="115" customFormat="1" ht="18.75" customHeight="1"/>
    <row r="66" s="115" customFormat="1" ht="18.75" customHeight="1"/>
    <row r="67" s="115" customFormat="1" ht="18.75" customHeight="1"/>
    <row r="68" s="115" customFormat="1" ht="18.75" customHeight="1"/>
    <row r="69" s="115" customFormat="1" ht="18.75" customHeight="1"/>
    <row r="70" s="115" customFormat="1" ht="18.75" customHeight="1"/>
    <row r="71" s="115" customFormat="1" ht="18.75" customHeight="1"/>
    <row r="72" s="115" customFormat="1" ht="18.75" customHeight="1"/>
    <row r="73" s="115" customFormat="1" ht="18.75" customHeight="1"/>
    <row r="74" s="115" customFormat="1" ht="18.75" customHeight="1"/>
    <row r="75" s="115" customFormat="1" ht="18.75" customHeight="1"/>
    <row r="76" s="115" customFormat="1" ht="18.75" customHeight="1"/>
    <row r="77" s="115" customFormat="1" ht="18.75" customHeight="1"/>
    <row r="78" s="115" customFormat="1" ht="18.75" customHeight="1"/>
    <row r="79" s="115" customFormat="1" ht="18.75" customHeight="1"/>
    <row r="80" s="115" customFormat="1" ht="18.75" customHeight="1"/>
    <row r="81" s="115" customFormat="1" ht="18.75" customHeight="1"/>
    <row r="82" s="115" customFormat="1" ht="18.75" customHeight="1"/>
    <row r="83" s="115" customFormat="1" ht="18.75" customHeight="1"/>
    <row r="84" s="115" customFormat="1" ht="18.75" customHeight="1"/>
    <row r="85" s="115" customFormat="1" ht="18.75" customHeight="1"/>
    <row r="86" s="115" customFormat="1" ht="18.75" customHeight="1"/>
    <row r="87" s="115" customFormat="1" ht="18.75" customHeight="1"/>
    <row r="88" s="115" customFormat="1" ht="18.75" customHeight="1"/>
    <row r="89" s="115" customFormat="1" ht="18.75" customHeight="1"/>
    <row r="90" s="115" customFormat="1" ht="18.75" customHeight="1"/>
    <row r="91" s="115" customFormat="1" ht="18.75" customHeight="1"/>
    <row r="92" s="115" customFormat="1" ht="18.75" customHeight="1"/>
    <row r="93" s="115" customFormat="1" ht="18.75" customHeight="1"/>
    <row r="94" s="115" customFormat="1" ht="18.75" customHeight="1"/>
    <row r="95" s="115" customFormat="1" ht="18.75" customHeight="1"/>
    <row r="96" s="115" customFormat="1" ht="18.75" customHeight="1"/>
    <row r="97" s="115" customFormat="1" ht="18.75" customHeight="1"/>
    <row r="98" s="115" customFormat="1" ht="18.75" customHeight="1"/>
    <row r="99" s="115" customFormat="1" ht="18.75" customHeight="1"/>
    <row r="100" s="115" customFormat="1" ht="18.75" customHeight="1"/>
    <row r="101" s="115" customFormat="1" ht="18.75" customHeight="1"/>
    <row r="102" s="115" customFormat="1" ht="18.75" customHeight="1"/>
    <row r="103" s="115" customFormat="1" ht="18.75" customHeight="1"/>
    <row r="104" s="115" customFormat="1" ht="18.75" customHeight="1"/>
    <row r="105" s="115" customFormat="1" ht="18.75" customHeight="1"/>
    <row r="106" s="115" customFormat="1" ht="18.75" customHeight="1"/>
    <row r="107" s="115" customFormat="1" ht="18.75" customHeight="1"/>
    <row r="108" s="115" customFormat="1" ht="18.75" customHeight="1"/>
    <row r="109" s="115" customFormat="1" ht="18.75" customHeight="1"/>
    <row r="110" s="115" customFormat="1" ht="18.75" customHeight="1"/>
    <row r="111" s="115" customFormat="1" ht="18.75" customHeight="1"/>
    <row r="112" s="115" customFormat="1" ht="18.75" customHeight="1"/>
    <row r="113" s="115" customFormat="1" ht="18.75" customHeight="1"/>
    <row r="114" s="115" customFormat="1" ht="18.75" customHeight="1"/>
    <row r="115" s="115" customFormat="1" ht="18.75" customHeight="1"/>
    <row r="116" s="115" customFormat="1" ht="18.75" customHeight="1"/>
    <row r="117" s="115" customFormat="1" ht="18.75" customHeight="1"/>
    <row r="118" s="115" customFormat="1" ht="18.75" customHeight="1"/>
    <row r="119" s="115" customFormat="1" ht="18.75" customHeight="1"/>
    <row r="120" s="115" customFormat="1" ht="18.75" customHeight="1"/>
    <row r="121" s="115" customFormat="1" ht="18.75" customHeight="1"/>
    <row r="122" s="115" customFormat="1" ht="18.75" customHeight="1"/>
    <row r="123" s="115" customFormat="1" ht="18.75" customHeight="1"/>
    <row r="124" s="115" customFormat="1" ht="18.75" customHeight="1"/>
    <row r="125" s="115" customFormat="1" ht="18.75" customHeight="1"/>
    <row r="126" s="115" customFormat="1" ht="18.75" customHeight="1"/>
    <row r="127" s="115" customFormat="1" ht="18.75" customHeight="1"/>
    <row r="128" s="115" customFormat="1" ht="18.75" customHeight="1"/>
    <row r="129" s="115" customFormat="1" ht="18.75" customHeight="1"/>
    <row r="130" s="115" customFormat="1" ht="18.75" customHeight="1"/>
    <row r="131" s="115" customFormat="1" ht="18.75" customHeight="1"/>
    <row r="132" s="115" customFormat="1" ht="18.75" customHeight="1"/>
    <row r="133" s="115" customFormat="1" ht="18.75" customHeight="1"/>
    <row r="134" s="115" customFormat="1" ht="18.75" customHeight="1"/>
    <row r="135" s="115" customFormat="1" ht="18.75" customHeight="1"/>
    <row r="136" s="115" customFormat="1" ht="18.75" customHeight="1"/>
    <row r="137" s="115" customFormat="1" ht="18.75" customHeight="1"/>
    <row r="138" s="115" customFormat="1" ht="18.75" customHeight="1"/>
    <row r="139" s="115" customFormat="1" ht="18.75" customHeight="1"/>
    <row r="140" s="115" customFormat="1" ht="18.75" customHeight="1"/>
    <row r="141" s="115" customFormat="1" ht="18.75" customHeight="1"/>
    <row r="142" s="115" customFormat="1" ht="18.75" customHeight="1"/>
    <row r="143" s="115" customFormat="1" ht="18.75" customHeight="1"/>
    <row r="144" s="115" customFormat="1" ht="18.75" customHeight="1"/>
    <row r="145" s="115" customFormat="1" ht="18.75" customHeight="1"/>
    <row r="146" s="115" customFormat="1" ht="18.75" customHeight="1"/>
    <row r="147" s="115" customFormat="1" ht="18.75" customHeight="1"/>
    <row r="148" s="115" customFormat="1" ht="18.75" customHeight="1"/>
    <row r="149" s="115" customFormat="1" ht="18.75" customHeight="1"/>
    <row r="150" s="115" customFormat="1" ht="18.75" customHeight="1"/>
    <row r="151" s="115" customFormat="1" ht="18.75" customHeight="1"/>
    <row r="152" s="115" customFormat="1" ht="18.75" customHeight="1"/>
    <row r="153" s="115" customFormat="1" ht="18.75" customHeight="1"/>
    <row r="154" s="115" customFormat="1" ht="18.75" customHeight="1"/>
    <row r="155" s="115" customFormat="1" ht="18.75" customHeight="1"/>
    <row r="156" s="115" customFormat="1" ht="18.75" customHeight="1"/>
    <row r="157" s="115" customFormat="1" ht="18.75" customHeight="1"/>
    <row r="158" s="115" customFormat="1" ht="18.75" customHeight="1"/>
    <row r="159" s="115" customFormat="1" ht="18.75" customHeight="1"/>
    <row r="160" s="115" customFormat="1" ht="18.75" customHeight="1"/>
    <row r="161" s="115" customFormat="1" ht="18.75" customHeight="1"/>
    <row r="162" s="115" customFormat="1" ht="18.75" customHeight="1"/>
    <row r="163" s="115" customFormat="1" ht="18.75" customHeight="1"/>
    <row r="164" s="115" customFormat="1" ht="18.75" customHeight="1"/>
    <row r="165" s="115" customFormat="1" ht="18.75" customHeight="1"/>
    <row r="166" s="115" customFormat="1" ht="18.75" customHeight="1"/>
    <row r="167" s="115" customFormat="1" ht="18.75" customHeight="1"/>
    <row r="168" s="115" customFormat="1" ht="18.75" customHeight="1"/>
    <row r="169" s="115" customFormat="1" ht="18.75" customHeight="1"/>
    <row r="170" s="115" customFormat="1" ht="18.75" customHeight="1"/>
    <row r="171" s="115" customFormat="1" ht="18.75" customHeight="1"/>
    <row r="172" s="115" customFormat="1" ht="18.75" customHeight="1"/>
    <row r="173" s="115" customFormat="1" ht="18.75" customHeight="1"/>
    <row r="174" s="115" customFormat="1" ht="18.75" customHeight="1"/>
    <row r="175" s="115" customFormat="1" ht="18.75" customHeight="1"/>
    <row r="176" s="115" customFormat="1" ht="18.75" customHeight="1"/>
    <row r="177" s="115" customFormat="1" ht="18.75" customHeight="1"/>
    <row r="178" s="115" customFormat="1" ht="18.75" customHeight="1"/>
    <row r="179" s="115" customFormat="1" ht="18.75" customHeight="1"/>
    <row r="180" s="115" customFormat="1" ht="18.75" customHeight="1"/>
    <row r="181" s="115" customFormat="1" ht="18.75" customHeight="1"/>
    <row r="182" s="115" customFormat="1" ht="18.75" customHeight="1"/>
    <row r="183" s="115" customFormat="1" ht="18.75" customHeight="1"/>
  </sheetData>
  <protectedRanges>
    <protectedRange password="D37B" sqref="AF2:AL2 A3:Z8 A2:F2 AD2 H2:Z2" name="Range1_1_2" securityDescriptor="O:WDG:WDD:(A;;CC;;;S-1-5-21-852109325-4236797708-1392725387-220553)(A;;CC;;;S-1-5-21-852109325-4236797708-1392725387-190392)"/>
  </protectedRanges>
  <mergeCells count="5">
    <mergeCell ref="A1:F1"/>
    <mergeCell ref="G1:I1"/>
    <mergeCell ref="J1:M1"/>
    <mergeCell ref="N1:R1"/>
    <mergeCell ref="S1:W1"/>
  </mergeCells>
  <conditionalFormatting sqref="E3">
    <cfRule type="expression" dxfId="239" priority="263">
      <formula>$AD3="DIFF"</formula>
    </cfRule>
  </conditionalFormatting>
  <conditionalFormatting sqref="M3">
    <cfRule type="expression" dxfId="238" priority="262">
      <formula>$AJ3&lt;&gt;0</formula>
    </cfRule>
  </conditionalFormatting>
  <conditionalFormatting sqref="G3">
    <cfRule type="expression" dxfId="237" priority="261">
      <formula>$AE3&lt;&gt;0</formula>
    </cfRule>
  </conditionalFormatting>
  <conditionalFormatting sqref="H3:I3">
    <cfRule type="expression" dxfId="236" priority="260">
      <formula>$AF3&lt;&gt;0</formula>
    </cfRule>
  </conditionalFormatting>
  <conditionalFormatting sqref="J3">
    <cfRule type="expression" dxfId="235" priority="259">
      <formula>$AG3&lt;&gt;0</formula>
    </cfRule>
  </conditionalFormatting>
  <conditionalFormatting sqref="K3">
    <cfRule type="expression" dxfId="234" priority="258">
      <formula>$AH3&lt;&gt;0</formula>
    </cfRule>
  </conditionalFormatting>
  <conditionalFormatting sqref="L3">
    <cfRule type="expression" dxfId="233" priority="257">
      <formula>$AI3&lt;&gt;0</formula>
    </cfRule>
  </conditionalFormatting>
  <conditionalFormatting sqref="M3:W3">
    <cfRule type="expression" dxfId="232" priority="256">
      <formula>$AJ3&lt;&gt;0</formula>
    </cfRule>
  </conditionalFormatting>
  <conditionalFormatting sqref="X3">
    <cfRule type="expression" dxfId="231" priority="255">
      <formula>$AK3="DIFF"</formula>
    </cfRule>
  </conditionalFormatting>
  <conditionalFormatting sqref="G6">
    <cfRule type="expression" dxfId="230" priority="229">
      <formula>$AE6&lt;&gt;0</formula>
    </cfRule>
  </conditionalFormatting>
  <conditionalFormatting sqref="H6:I6">
    <cfRule type="expression" dxfId="229" priority="228">
      <formula>$AF6&lt;&gt;0</formula>
    </cfRule>
  </conditionalFormatting>
  <conditionalFormatting sqref="J6">
    <cfRule type="expression" dxfId="228" priority="227">
      <formula>$AG6&lt;&gt;0</formula>
    </cfRule>
  </conditionalFormatting>
  <conditionalFormatting sqref="K6">
    <cfRule type="expression" dxfId="227" priority="226">
      <formula>$AH6&lt;&gt;0</formula>
    </cfRule>
  </conditionalFormatting>
  <conditionalFormatting sqref="L6">
    <cfRule type="expression" dxfId="226" priority="225">
      <formula>$AI6&lt;&gt;0</formula>
    </cfRule>
  </conditionalFormatting>
  <conditionalFormatting sqref="M6:W6">
    <cfRule type="expression" dxfId="225" priority="224">
      <formula>$AJ6&lt;&gt;0</formula>
    </cfRule>
  </conditionalFormatting>
  <conditionalFormatting sqref="X6">
    <cfRule type="expression" dxfId="224" priority="223">
      <formula>$AK6="DIFF"</formula>
    </cfRule>
  </conditionalFormatting>
  <conditionalFormatting sqref="M6">
    <cfRule type="expression" dxfId="223" priority="230">
      <formula>$AJ6&lt;&gt;0</formula>
    </cfRule>
  </conditionalFormatting>
  <conditionalFormatting sqref="G4">
    <cfRule type="expression" dxfId="222" priority="251">
      <formula>$AE4&lt;&gt;0</formula>
    </cfRule>
  </conditionalFormatting>
  <conditionalFormatting sqref="H4:I4">
    <cfRule type="expression" dxfId="221" priority="250">
      <formula>$AF4&lt;&gt;0</formula>
    </cfRule>
  </conditionalFormatting>
  <conditionalFormatting sqref="J4">
    <cfRule type="expression" dxfId="220" priority="249">
      <formula>$AG4&lt;&gt;0</formula>
    </cfRule>
  </conditionalFormatting>
  <conditionalFormatting sqref="K4">
    <cfRule type="expression" dxfId="219" priority="248">
      <formula>$AH4&lt;&gt;0</formula>
    </cfRule>
  </conditionalFormatting>
  <conditionalFormatting sqref="L4">
    <cfRule type="expression" dxfId="218" priority="247">
      <formula>$AI4&lt;&gt;0</formula>
    </cfRule>
  </conditionalFormatting>
  <conditionalFormatting sqref="M4:W4">
    <cfRule type="expression" dxfId="217" priority="246">
      <formula>$AJ4&lt;&gt;0</formula>
    </cfRule>
  </conditionalFormatting>
  <conditionalFormatting sqref="X4">
    <cfRule type="expression" dxfId="216" priority="245">
      <formula>$AK4="DIFF"</formula>
    </cfRule>
  </conditionalFormatting>
  <conditionalFormatting sqref="M4">
    <cfRule type="expression" dxfId="215" priority="252">
      <formula>$AJ4&lt;&gt;0</formula>
    </cfRule>
  </conditionalFormatting>
  <conditionalFormatting sqref="A3:Y3">
    <cfRule type="expression" dxfId="214" priority="254">
      <formula>LEFT($F3,3)="Tot"</formula>
    </cfRule>
  </conditionalFormatting>
  <conditionalFormatting sqref="E4">
    <cfRule type="expression" dxfId="213" priority="253">
      <formula>$AD4="DIFF"</formula>
    </cfRule>
  </conditionalFormatting>
  <conditionalFormatting sqref="A4:Y4">
    <cfRule type="expression" dxfId="212" priority="243">
      <formula>LEFT($F4,3)="Tot"</formula>
    </cfRule>
  </conditionalFormatting>
  <conditionalFormatting sqref="E5">
    <cfRule type="expression" dxfId="211" priority="242">
      <formula>$AD5="DIFF"</formula>
    </cfRule>
  </conditionalFormatting>
  <conditionalFormatting sqref="M5">
    <cfRule type="expression" dxfId="210" priority="241">
      <formula>$AJ5&lt;&gt;0</formula>
    </cfRule>
  </conditionalFormatting>
  <conditionalFormatting sqref="G5">
    <cfRule type="expression" dxfId="209" priority="240">
      <formula>$AE5&lt;&gt;0</formula>
    </cfRule>
  </conditionalFormatting>
  <conditionalFormatting sqref="H5:I5">
    <cfRule type="expression" dxfId="208" priority="239">
      <formula>$AF5&lt;&gt;0</formula>
    </cfRule>
  </conditionalFormatting>
  <conditionalFormatting sqref="J5">
    <cfRule type="expression" dxfId="207" priority="238">
      <formula>$AG5&lt;&gt;0</formula>
    </cfRule>
  </conditionalFormatting>
  <conditionalFormatting sqref="K5">
    <cfRule type="expression" dxfId="206" priority="237">
      <formula>$AH5&lt;&gt;0</formula>
    </cfRule>
  </conditionalFormatting>
  <conditionalFormatting sqref="L5">
    <cfRule type="expression" dxfId="205" priority="236">
      <formula>$AI5&lt;&gt;0</formula>
    </cfRule>
  </conditionalFormatting>
  <conditionalFormatting sqref="M5:W5">
    <cfRule type="expression" dxfId="204" priority="235">
      <formula>$AJ5&lt;&gt;0</formula>
    </cfRule>
  </conditionalFormatting>
  <conditionalFormatting sqref="X5">
    <cfRule type="expression" dxfId="203" priority="234">
      <formula>$AK5="DIFF"</formula>
    </cfRule>
  </conditionalFormatting>
  <conditionalFormatting sqref="A5:Y5">
    <cfRule type="expression" dxfId="202" priority="232">
      <formula>LEFT($F5,3)="Tot"</formula>
    </cfRule>
  </conditionalFormatting>
  <conditionalFormatting sqref="E6">
    <cfRule type="expression" dxfId="201" priority="231">
      <formula>$AD6="DIFF"</formula>
    </cfRule>
  </conditionalFormatting>
  <conditionalFormatting sqref="A6:Y6">
    <cfRule type="expression" dxfId="200" priority="221">
      <formula>LEFT($F6,3)="Tot"</formula>
    </cfRule>
  </conditionalFormatting>
  <conditionalFormatting sqref="G7">
    <cfRule type="expression" dxfId="199" priority="218">
      <formula>$AE7&lt;&gt;0</formula>
    </cfRule>
  </conditionalFormatting>
  <conditionalFormatting sqref="H7:I7">
    <cfRule type="expression" dxfId="198" priority="217">
      <formula>$AF7&lt;&gt;0</formula>
    </cfRule>
  </conditionalFormatting>
  <conditionalFormatting sqref="J7">
    <cfRule type="expression" dxfId="197" priority="216">
      <formula>$AG7&lt;&gt;0</formula>
    </cfRule>
  </conditionalFormatting>
  <conditionalFormatting sqref="K7">
    <cfRule type="expression" dxfId="196" priority="215">
      <formula>$AH7&lt;&gt;0</formula>
    </cfRule>
  </conditionalFormatting>
  <conditionalFormatting sqref="L7">
    <cfRule type="expression" dxfId="195" priority="214">
      <formula>$AI7&lt;&gt;0</formula>
    </cfRule>
  </conditionalFormatting>
  <conditionalFormatting sqref="M7:W7">
    <cfRule type="expression" dxfId="194" priority="213">
      <formula>$AJ7&lt;&gt;0</formula>
    </cfRule>
  </conditionalFormatting>
  <conditionalFormatting sqref="X7">
    <cfRule type="expression" dxfId="193" priority="212">
      <formula>$AK7="DIFF"</formula>
    </cfRule>
  </conditionalFormatting>
  <conditionalFormatting sqref="M7">
    <cfRule type="expression" dxfId="192" priority="219">
      <formula>$AJ7&lt;&gt;0</formula>
    </cfRule>
  </conditionalFormatting>
  <conditionalFormatting sqref="E7">
    <cfRule type="expression" dxfId="191" priority="220">
      <formula>$AD7="DIFF"</formula>
    </cfRule>
  </conditionalFormatting>
  <conditionalFormatting sqref="A7:Y7">
    <cfRule type="expression" dxfId="190" priority="210">
      <formula>LEFT($F7,3)="Tot"</formula>
    </cfRule>
  </conditionalFormatting>
  <conditionalFormatting sqref="G8">
    <cfRule type="expression" dxfId="189" priority="207">
      <formula>$AE8&lt;&gt;0</formula>
    </cfRule>
  </conditionalFormatting>
  <conditionalFormatting sqref="H8:I8">
    <cfRule type="expression" dxfId="188" priority="206">
      <formula>$AF8&lt;&gt;0</formula>
    </cfRule>
  </conditionalFormatting>
  <conditionalFormatting sqref="J8">
    <cfRule type="expression" dxfId="187" priority="205">
      <formula>$AG8&lt;&gt;0</formula>
    </cfRule>
  </conditionalFormatting>
  <conditionalFormatting sqref="K8">
    <cfRule type="expression" dxfId="186" priority="204">
      <formula>$AH8&lt;&gt;0</formula>
    </cfRule>
  </conditionalFormatting>
  <conditionalFormatting sqref="L8">
    <cfRule type="expression" dxfId="185" priority="203">
      <formula>$AI8&lt;&gt;0</formula>
    </cfRule>
  </conditionalFormatting>
  <conditionalFormatting sqref="M8:W8">
    <cfRule type="expression" dxfId="184" priority="202">
      <formula>$AJ8&lt;&gt;0</formula>
    </cfRule>
  </conditionalFormatting>
  <conditionalFormatting sqref="X8">
    <cfRule type="expression" dxfId="183" priority="201">
      <formula>$AK8="DIFF"</formula>
    </cfRule>
  </conditionalFormatting>
  <conditionalFormatting sqref="M8">
    <cfRule type="expression" dxfId="182" priority="208">
      <formula>$AJ8&lt;&gt;0</formula>
    </cfRule>
  </conditionalFormatting>
  <conditionalFormatting sqref="E8">
    <cfRule type="expression" dxfId="181" priority="209">
      <formula>$AD8="DIFF"</formula>
    </cfRule>
  </conditionalFormatting>
  <conditionalFormatting sqref="A8:Y8">
    <cfRule type="expression" dxfId="180" priority="199">
      <formula>LEFT($F8,3)="Tot"</formula>
    </cfRule>
  </conditionalFormatting>
  <conditionalFormatting sqref="G9">
    <cfRule type="expression" dxfId="179" priority="196">
      <formula>$AE9&lt;&gt;0</formula>
    </cfRule>
  </conditionalFormatting>
  <conditionalFormatting sqref="H9:I9">
    <cfRule type="expression" dxfId="178" priority="195">
      <formula>$AF9&lt;&gt;0</formula>
    </cfRule>
  </conditionalFormatting>
  <conditionalFormatting sqref="J9">
    <cfRule type="expression" dxfId="177" priority="194">
      <formula>$AG9&lt;&gt;0</formula>
    </cfRule>
  </conditionalFormatting>
  <conditionalFormatting sqref="K9">
    <cfRule type="expression" dxfId="176" priority="193">
      <formula>$AH9&lt;&gt;0</formula>
    </cfRule>
  </conditionalFormatting>
  <conditionalFormatting sqref="L9">
    <cfRule type="expression" dxfId="175" priority="192">
      <formula>$AI9&lt;&gt;0</formula>
    </cfRule>
  </conditionalFormatting>
  <conditionalFormatting sqref="M9:W9">
    <cfRule type="expression" dxfId="174" priority="191">
      <formula>$AJ9&lt;&gt;0</formula>
    </cfRule>
  </conditionalFormatting>
  <conditionalFormatting sqref="X9">
    <cfRule type="expression" dxfId="173" priority="190">
      <formula>$AK9="DIFF"</formula>
    </cfRule>
  </conditionalFormatting>
  <conditionalFormatting sqref="M9">
    <cfRule type="expression" dxfId="172" priority="197">
      <formula>$AJ9&lt;&gt;0</formula>
    </cfRule>
  </conditionalFormatting>
  <conditionalFormatting sqref="E9">
    <cfRule type="expression" dxfId="171" priority="198">
      <formula>$AD9="DIFF"</formula>
    </cfRule>
  </conditionalFormatting>
  <conditionalFormatting sqref="A9:Y9">
    <cfRule type="expression" dxfId="170" priority="188">
      <formula>LEFT($F9,3)="Tot"</formula>
    </cfRule>
  </conditionalFormatting>
  <conditionalFormatting sqref="G10">
    <cfRule type="expression" dxfId="169" priority="185">
      <formula>$AE10&lt;&gt;0</formula>
    </cfRule>
  </conditionalFormatting>
  <conditionalFormatting sqref="H10:I10">
    <cfRule type="expression" dxfId="168" priority="184">
      <formula>$AF10&lt;&gt;0</formula>
    </cfRule>
  </conditionalFormatting>
  <conditionalFormatting sqref="J10">
    <cfRule type="expression" dxfId="167" priority="183">
      <formula>$AG10&lt;&gt;0</formula>
    </cfRule>
  </conditionalFormatting>
  <conditionalFormatting sqref="K10">
    <cfRule type="expression" dxfId="166" priority="182">
      <formula>$AH10&lt;&gt;0</formula>
    </cfRule>
  </conditionalFormatting>
  <conditionalFormatting sqref="L10">
    <cfRule type="expression" dxfId="165" priority="181">
      <formula>$AI10&lt;&gt;0</formula>
    </cfRule>
  </conditionalFormatting>
  <conditionalFormatting sqref="M10:W10">
    <cfRule type="expression" dxfId="164" priority="180">
      <formula>$AJ10&lt;&gt;0</formula>
    </cfRule>
  </conditionalFormatting>
  <conditionalFormatting sqref="X10">
    <cfRule type="expression" dxfId="163" priority="179">
      <formula>$AK10="DIFF"</formula>
    </cfRule>
  </conditionalFormatting>
  <conditionalFormatting sqref="M10">
    <cfRule type="expression" dxfId="162" priority="186">
      <formula>$AJ10&lt;&gt;0</formula>
    </cfRule>
  </conditionalFormatting>
  <conditionalFormatting sqref="E10">
    <cfRule type="expression" dxfId="161" priority="187">
      <formula>$AD10="DIFF"</formula>
    </cfRule>
  </conditionalFormatting>
  <conditionalFormatting sqref="A10:Y10">
    <cfRule type="expression" dxfId="160" priority="177">
      <formula>LEFT($F10,3)="Tot"</formula>
    </cfRule>
  </conditionalFormatting>
  <conditionalFormatting sqref="G11">
    <cfRule type="expression" dxfId="159" priority="174">
      <formula>$AE11&lt;&gt;0</formula>
    </cfRule>
  </conditionalFormatting>
  <conditionalFormatting sqref="H11:I11">
    <cfRule type="expression" dxfId="158" priority="173">
      <formula>$AF11&lt;&gt;0</formula>
    </cfRule>
  </conditionalFormatting>
  <conditionalFormatting sqref="J11">
    <cfRule type="expression" dxfId="157" priority="172">
      <formula>$AG11&lt;&gt;0</formula>
    </cfRule>
  </conditionalFormatting>
  <conditionalFormatting sqref="K11">
    <cfRule type="expression" dxfId="156" priority="171">
      <formula>$AH11&lt;&gt;0</formula>
    </cfRule>
  </conditionalFormatting>
  <conditionalFormatting sqref="L11">
    <cfRule type="expression" dxfId="155" priority="170">
      <formula>$AI11&lt;&gt;0</formula>
    </cfRule>
  </conditionalFormatting>
  <conditionalFormatting sqref="M11:W11">
    <cfRule type="expression" dxfId="154" priority="169">
      <formula>$AJ11&lt;&gt;0</formula>
    </cfRule>
  </conditionalFormatting>
  <conditionalFormatting sqref="X11">
    <cfRule type="expression" dxfId="153" priority="168">
      <formula>$AK11="DIFF"</formula>
    </cfRule>
  </conditionalFormatting>
  <conditionalFormatting sqref="M11">
    <cfRule type="expression" dxfId="152" priority="175">
      <formula>$AJ11&lt;&gt;0</formula>
    </cfRule>
  </conditionalFormatting>
  <conditionalFormatting sqref="E11">
    <cfRule type="expression" dxfId="151" priority="176">
      <formula>$AD11="DIFF"</formula>
    </cfRule>
  </conditionalFormatting>
  <conditionalFormatting sqref="A11:Y11">
    <cfRule type="expression" dxfId="150" priority="166">
      <formula>LEFT($F11,3)="Tot"</formula>
    </cfRule>
  </conditionalFormatting>
  <conditionalFormatting sqref="G12">
    <cfRule type="expression" dxfId="149" priority="163">
      <formula>$AE12&lt;&gt;0</formula>
    </cfRule>
  </conditionalFormatting>
  <conditionalFormatting sqref="H12:I12">
    <cfRule type="expression" dxfId="148" priority="162">
      <formula>$AF12&lt;&gt;0</formula>
    </cfRule>
  </conditionalFormatting>
  <conditionalFormatting sqref="J12">
    <cfRule type="expression" dxfId="147" priority="161">
      <formula>$AG12&lt;&gt;0</formula>
    </cfRule>
  </conditionalFormatting>
  <conditionalFormatting sqref="K12">
    <cfRule type="expression" dxfId="146" priority="160">
      <formula>$AH12&lt;&gt;0</formula>
    </cfRule>
  </conditionalFormatting>
  <conditionalFormatting sqref="L12">
    <cfRule type="expression" dxfId="145" priority="159">
      <formula>$AI12&lt;&gt;0</formula>
    </cfRule>
  </conditionalFormatting>
  <conditionalFormatting sqref="M12:W12">
    <cfRule type="expression" dxfId="144" priority="158">
      <formula>$AJ12&lt;&gt;0</formula>
    </cfRule>
  </conditionalFormatting>
  <conditionalFormatting sqref="X12">
    <cfRule type="expression" dxfId="143" priority="157">
      <formula>$AK12="DIFF"</formula>
    </cfRule>
  </conditionalFormatting>
  <conditionalFormatting sqref="M12">
    <cfRule type="expression" dxfId="142" priority="164">
      <formula>$AJ12&lt;&gt;0</formula>
    </cfRule>
  </conditionalFormatting>
  <conditionalFormatting sqref="E12">
    <cfRule type="expression" dxfId="141" priority="165">
      <formula>$AD12="DIFF"</formula>
    </cfRule>
  </conditionalFormatting>
  <conditionalFormatting sqref="A12:Y12">
    <cfRule type="expression" dxfId="140" priority="155">
      <formula>LEFT($F12,3)="Tot"</formula>
    </cfRule>
  </conditionalFormatting>
  <conditionalFormatting sqref="G13">
    <cfRule type="expression" dxfId="139" priority="152">
      <formula>$AE13&lt;&gt;0</formula>
    </cfRule>
  </conditionalFormatting>
  <conditionalFormatting sqref="H13:I13">
    <cfRule type="expression" dxfId="138" priority="151">
      <formula>$AF13&lt;&gt;0</formula>
    </cfRule>
  </conditionalFormatting>
  <conditionalFormatting sqref="J13">
    <cfRule type="expression" dxfId="137" priority="150">
      <formula>$AG13&lt;&gt;0</formula>
    </cfRule>
  </conditionalFormatting>
  <conditionalFormatting sqref="K13">
    <cfRule type="expression" dxfId="136" priority="149">
      <formula>$AH13&lt;&gt;0</formula>
    </cfRule>
  </conditionalFormatting>
  <conditionalFormatting sqref="L13">
    <cfRule type="expression" dxfId="135" priority="148">
      <formula>$AI13&lt;&gt;0</formula>
    </cfRule>
  </conditionalFormatting>
  <conditionalFormatting sqref="M13:W13">
    <cfRule type="expression" dxfId="134" priority="147">
      <formula>$AJ13&lt;&gt;0</formula>
    </cfRule>
  </conditionalFormatting>
  <conditionalFormatting sqref="X13">
    <cfRule type="expression" dxfId="133" priority="146">
      <formula>$AK13="DIFF"</formula>
    </cfRule>
  </conditionalFormatting>
  <conditionalFormatting sqref="M13">
    <cfRule type="expression" dxfId="132" priority="153">
      <formula>$AJ13&lt;&gt;0</formula>
    </cfRule>
  </conditionalFormatting>
  <conditionalFormatting sqref="E13">
    <cfRule type="expression" dxfId="131" priority="154">
      <formula>$AD13="DIFF"</formula>
    </cfRule>
  </conditionalFormatting>
  <conditionalFormatting sqref="A13:Y13">
    <cfRule type="expression" dxfId="130" priority="144">
      <formula>LEFT($F13,3)="Tot"</formula>
    </cfRule>
  </conditionalFormatting>
  <conditionalFormatting sqref="G14">
    <cfRule type="expression" dxfId="129" priority="141">
      <formula>$AE14&lt;&gt;0</formula>
    </cfRule>
  </conditionalFormatting>
  <conditionalFormatting sqref="H14:I14">
    <cfRule type="expression" dxfId="128" priority="140">
      <formula>$AF14&lt;&gt;0</formula>
    </cfRule>
  </conditionalFormatting>
  <conditionalFormatting sqref="J14">
    <cfRule type="expression" dxfId="127" priority="139">
      <formula>$AG14&lt;&gt;0</formula>
    </cfRule>
  </conditionalFormatting>
  <conditionalFormatting sqref="K14">
    <cfRule type="expression" dxfId="126" priority="138">
      <formula>$AH14&lt;&gt;0</formula>
    </cfRule>
  </conditionalFormatting>
  <conditionalFormatting sqref="L14">
    <cfRule type="expression" dxfId="125" priority="137">
      <formula>$AI14&lt;&gt;0</formula>
    </cfRule>
  </conditionalFormatting>
  <conditionalFormatting sqref="M14:W14">
    <cfRule type="expression" dxfId="124" priority="136">
      <formula>$AJ14&lt;&gt;0</formula>
    </cfRule>
  </conditionalFormatting>
  <conditionalFormatting sqref="X14">
    <cfRule type="expression" dxfId="123" priority="135">
      <formula>$AK14="DIFF"</formula>
    </cfRule>
  </conditionalFormatting>
  <conditionalFormatting sqref="M14">
    <cfRule type="expression" dxfId="122" priority="142">
      <formula>$AJ14&lt;&gt;0</formula>
    </cfRule>
  </conditionalFormatting>
  <conditionalFormatting sqref="E14">
    <cfRule type="expression" dxfId="121" priority="143">
      <formula>$AD14="DIFF"</formula>
    </cfRule>
  </conditionalFormatting>
  <conditionalFormatting sqref="A14:Y14">
    <cfRule type="expression" dxfId="120" priority="133">
      <formula>LEFT($F14,3)="Tot"</formula>
    </cfRule>
  </conditionalFormatting>
  <conditionalFormatting sqref="G15">
    <cfRule type="expression" dxfId="119" priority="130">
      <formula>$AE15&lt;&gt;0</formula>
    </cfRule>
  </conditionalFormatting>
  <conditionalFormatting sqref="H15:I15">
    <cfRule type="expression" dxfId="118" priority="129">
      <formula>$AF15&lt;&gt;0</formula>
    </cfRule>
  </conditionalFormatting>
  <conditionalFormatting sqref="J15">
    <cfRule type="expression" dxfId="117" priority="128">
      <formula>$AG15&lt;&gt;0</formula>
    </cfRule>
  </conditionalFormatting>
  <conditionalFormatting sqref="K15">
    <cfRule type="expression" dxfId="116" priority="127">
      <formula>$AH15&lt;&gt;0</formula>
    </cfRule>
  </conditionalFormatting>
  <conditionalFormatting sqref="L15">
    <cfRule type="expression" dxfId="115" priority="126">
      <formula>$AI15&lt;&gt;0</formula>
    </cfRule>
  </conditionalFormatting>
  <conditionalFormatting sqref="M15:W15">
    <cfRule type="expression" dxfId="114" priority="125">
      <formula>$AJ15&lt;&gt;0</formula>
    </cfRule>
  </conditionalFormatting>
  <conditionalFormatting sqref="X15">
    <cfRule type="expression" dxfId="113" priority="124">
      <formula>$AK15="DIFF"</formula>
    </cfRule>
  </conditionalFormatting>
  <conditionalFormatting sqref="M15">
    <cfRule type="expression" dxfId="112" priority="131">
      <formula>$AJ15&lt;&gt;0</formula>
    </cfRule>
  </conditionalFormatting>
  <conditionalFormatting sqref="E15">
    <cfRule type="expression" dxfId="111" priority="132">
      <formula>$AD15="DIFF"</formula>
    </cfRule>
  </conditionalFormatting>
  <conditionalFormatting sqref="A15:Y15">
    <cfRule type="expression" dxfId="110" priority="122">
      <formula>LEFT($F15,3)="Tot"</formula>
    </cfRule>
  </conditionalFormatting>
  <conditionalFormatting sqref="G16">
    <cfRule type="expression" dxfId="109" priority="119">
      <formula>$AE16&lt;&gt;0</formula>
    </cfRule>
  </conditionalFormatting>
  <conditionalFormatting sqref="H16:I16">
    <cfRule type="expression" dxfId="108" priority="118">
      <formula>$AF16&lt;&gt;0</formula>
    </cfRule>
  </conditionalFormatting>
  <conditionalFormatting sqref="J16">
    <cfRule type="expression" dxfId="107" priority="117">
      <formula>$AG16&lt;&gt;0</formula>
    </cfRule>
  </conditionalFormatting>
  <conditionalFormatting sqref="K16">
    <cfRule type="expression" dxfId="106" priority="116">
      <formula>$AH16&lt;&gt;0</formula>
    </cfRule>
  </conditionalFormatting>
  <conditionalFormatting sqref="L16">
    <cfRule type="expression" dxfId="105" priority="115">
      <formula>$AI16&lt;&gt;0</formula>
    </cfRule>
  </conditionalFormatting>
  <conditionalFormatting sqref="M16:W16">
    <cfRule type="expression" dxfId="104" priority="114">
      <formula>$AJ16&lt;&gt;0</formula>
    </cfRule>
  </conditionalFormatting>
  <conditionalFormatting sqref="X16">
    <cfRule type="expression" dxfId="103" priority="113">
      <formula>$AK16="DIFF"</formula>
    </cfRule>
  </conditionalFormatting>
  <conditionalFormatting sqref="M16">
    <cfRule type="expression" dxfId="102" priority="120">
      <formula>$AJ16&lt;&gt;0</formula>
    </cfRule>
  </conditionalFormatting>
  <conditionalFormatting sqref="E16">
    <cfRule type="expression" dxfId="101" priority="121">
      <formula>$AD16="DIFF"</formula>
    </cfRule>
  </conditionalFormatting>
  <conditionalFormatting sqref="A16:Y16">
    <cfRule type="expression" dxfId="100" priority="111">
      <formula>LEFT($F16,3)="Tot"</formula>
    </cfRule>
  </conditionalFormatting>
  <conditionalFormatting sqref="G17">
    <cfRule type="expression" dxfId="99" priority="108">
      <formula>$AE17&lt;&gt;0</formula>
    </cfRule>
  </conditionalFormatting>
  <conditionalFormatting sqref="H17:I17">
    <cfRule type="expression" dxfId="98" priority="107">
      <formula>$AF17&lt;&gt;0</formula>
    </cfRule>
  </conditionalFormatting>
  <conditionalFormatting sqref="J17">
    <cfRule type="expression" dxfId="97" priority="106">
      <formula>$AG17&lt;&gt;0</formula>
    </cfRule>
  </conditionalFormatting>
  <conditionalFormatting sqref="K17">
    <cfRule type="expression" dxfId="96" priority="105">
      <formula>$AH17&lt;&gt;0</formula>
    </cfRule>
  </conditionalFormatting>
  <conditionalFormatting sqref="L17">
    <cfRule type="expression" dxfId="95" priority="104">
      <formula>$AI17&lt;&gt;0</formula>
    </cfRule>
  </conditionalFormatting>
  <conditionalFormatting sqref="M17:W17">
    <cfRule type="expression" dxfId="94" priority="103">
      <formula>$AJ17&lt;&gt;0</formula>
    </cfRule>
  </conditionalFormatting>
  <conditionalFormatting sqref="X17">
    <cfRule type="expression" dxfId="93" priority="102">
      <formula>$AK17="DIFF"</formula>
    </cfRule>
  </conditionalFormatting>
  <conditionalFormatting sqref="M17">
    <cfRule type="expression" dxfId="92" priority="109">
      <formula>$AJ17&lt;&gt;0</formula>
    </cfRule>
  </conditionalFormatting>
  <conditionalFormatting sqref="E17">
    <cfRule type="expression" dxfId="91" priority="110">
      <formula>$AD17="DIFF"</formula>
    </cfRule>
  </conditionalFormatting>
  <conditionalFormatting sqref="A17:Y17">
    <cfRule type="expression" dxfId="90" priority="100">
      <formula>LEFT($F17,3)="Tot"</formula>
    </cfRule>
  </conditionalFormatting>
  <conditionalFormatting sqref="G18">
    <cfRule type="expression" dxfId="89" priority="97">
      <formula>$AE18&lt;&gt;0</formula>
    </cfRule>
  </conditionalFormatting>
  <conditionalFormatting sqref="H18:I18">
    <cfRule type="expression" dxfId="88" priority="96">
      <formula>$AF18&lt;&gt;0</formula>
    </cfRule>
  </conditionalFormatting>
  <conditionalFormatting sqref="J18">
    <cfRule type="expression" dxfId="87" priority="95">
      <formula>$AG18&lt;&gt;0</formula>
    </cfRule>
  </conditionalFormatting>
  <conditionalFormatting sqref="K18">
    <cfRule type="expression" dxfId="86" priority="94">
      <formula>$AH18&lt;&gt;0</formula>
    </cfRule>
  </conditionalFormatting>
  <conditionalFormatting sqref="L18">
    <cfRule type="expression" dxfId="85" priority="93">
      <formula>$AI18&lt;&gt;0</formula>
    </cfRule>
  </conditionalFormatting>
  <conditionalFormatting sqref="M18:W18">
    <cfRule type="expression" dxfId="84" priority="92">
      <formula>$AJ18&lt;&gt;0</formula>
    </cfRule>
  </conditionalFormatting>
  <conditionalFormatting sqref="X18">
    <cfRule type="expression" dxfId="83" priority="91">
      <formula>$AK18="DIFF"</formula>
    </cfRule>
  </conditionalFormatting>
  <conditionalFormatting sqref="M18">
    <cfRule type="expression" dxfId="82" priority="98">
      <formula>$AJ18&lt;&gt;0</formula>
    </cfRule>
  </conditionalFormatting>
  <conditionalFormatting sqref="E18">
    <cfRule type="expression" dxfId="81" priority="99">
      <formula>$AD18="DIFF"</formula>
    </cfRule>
  </conditionalFormatting>
  <conditionalFormatting sqref="A18:Y18">
    <cfRule type="expression" dxfId="80" priority="89">
      <formula>LEFT($F18,3)="Tot"</formula>
    </cfRule>
  </conditionalFormatting>
  <conditionalFormatting sqref="G19">
    <cfRule type="expression" dxfId="79" priority="86">
      <formula>$AE19&lt;&gt;0</formula>
    </cfRule>
  </conditionalFormatting>
  <conditionalFormatting sqref="H19:I19">
    <cfRule type="expression" dxfId="78" priority="85">
      <formula>$AF19&lt;&gt;0</formula>
    </cfRule>
  </conditionalFormatting>
  <conditionalFormatting sqref="J19">
    <cfRule type="expression" dxfId="77" priority="84">
      <formula>$AG19&lt;&gt;0</formula>
    </cfRule>
  </conditionalFormatting>
  <conditionalFormatting sqref="K19">
    <cfRule type="expression" dxfId="76" priority="83">
      <formula>$AH19&lt;&gt;0</formula>
    </cfRule>
  </conditionalFormatting>
  <conditionalFormatting sqref="L19">
    <cfRule type="expression" dxfId="75" priority="82">
      <formula>$AI19&lt;&gt;0</formula>
    </cfRule>
  </conditionalFormatting>
  <conditionalFormatting sqref="M19:W19">
    <cfRule type="expression" dxfId="74" priority="81">
      <formula>$AJ19&lt;&gt;0</formula>
    </cfRule>
  </conditionalFormatting>
  <conditionalFormatting sqref="X19">
    <cfRule type="expression" dxfId="73" priority="80">
      <formula>$AK19="DIFF"</formula>
    </cfRule>
  </conditionalFormatting>
  <conditionalFormatting sqref="M19">
    <cfRule type="expression" dxfId="72" priority="87">
      <formula>$AJ19&lt;&gt;0</formula>
    </cfRule>
  </conditionalFormatting>
  <conditionalFormatting sqref="E19">
    <cfRule type="expression" dxfId="71" priority="88">
      <formula>$AD19="DIFF"</formula>
    </cfRule>
  </conditionalFormatting>
  <conditionalFormatting sqref="A19:Y19">
    <cfRule type="expression" dxfId="70" priority="78">
      <formula>LEFT($F19,3)="Tot"</formula>
    </cfRule>
  </conditionalFormatting>
  <conditionalFormatting sqref="G20">
    <cfRule type="expression" dxfId="69" priority="75">
      <formula>$AE20&lt;&gt;0</formula>
    </cfRule>
  </conditionalFormatting>
  <conditionalFormatting sqref="H20:I20">
    <cfRule type="expression" dxfId="68" priority="74">
      <formula>$AF20&lt;&gt;0</formula>
    </cfRule>
  </conditionalFormatting>
  <conditionalFormatting sqref="J20">
    <cfRule type="expression" dxfId="67" priority="73">
      <formula>$AG20&lt;&gt;0</formula>
    </cfRule>
  </conditionalFormatting>
  <conditionalFormatting sqref="K20">
    <cfRule type="expression" dxfId="66" priority="72">
      <formula>$AH20&lt;&gt;0</formula>
    </cfRule>
  </conditionalFormatting>
  <conditionalFormatting sqref="L20">
    <cfRule type="expression" dxfId="65" priority="71">
      <formula>$AI20&lt;&gt;0</formula>
    </cfRule>
  </conditionalFormatting>
  <conditionalFormatting sqref="M20:W20">
    <cfRule type="expression" dxfId="64" priority="70">
      <formula>$AJ20&lt;&gt;0</formula>
    </cfRule>
  </conditionalFormatting>
  <conditionalFormatting sqref="X20">
    <cfRule type="expression" dxfId="63" priority="69">
      <formula>$AK20="DIFF"</formula>
    </cfRule>
  </conditionalFormatting>
  <conditionalFormatting sqref="M20">
    <cfRule type="expression" dxfId="62" priority="76">
      <formula>$AJ20&lt;&gt;0</formula>
    </cfRule>
  </conditionalFormatting>
  <conditionalFormatting sqref="E20">
    <cfRule type="expression" dxfId="61" priority="77">
      <formula>$AD20="DIFF"</formula>
    </cfRule>
  </conditionalFormatting>
  <conditionalFormatting sqref="A20:Y20">
    <cfRule type="expression" dxfId="60" priority="67">
      <formula>LEFT($F20,3)="Tot"</formula>
    </cfRule>
  </conditionalFormatting>
  <conditionalFormatting sqref="G21">
    <cfRule type="expression" dxfId="59" priority="64">
      <formula>$AE21&lt;&gt;0</formula>
    </cfRule>
  </conditionalFormatting>
  <conditionalFormatting sqref="H21:I21">
    <cfRule type="expression" dxfId="58" priority="63">
      <formula>$AF21&lt;&gt;0</formula>
    </cfRule>
  </conditionalFormatting>
  <conditionalFormatting sqref="J21">
    <cfRule type="expression" dxfId="57" priority="62">
      <formula>$AG21&lt;&gt;0</formula>
    </cfRule>
  </conditionalFormatting>
  <conditionalFormatting sqref="K21">
    <cfRule type="expression" dxfId="56" priority="61">
      <formula>$AH21&lt;&gt;0</formula>
    </cfRule>
  </conditionalFormatting>
  <conditionalFormatting sqref="L21">
    <cfRule type="expression" dxfId="55" priority="60">
      <formula>$AI21&lt;&gt;0</formula>
    </cfRule>
  </conditionalFormatting>
  <conditionalFormatting sqref="M21:W21">
    <cfRule type="expression" dxfId="54" priority="59">
      <formula>$AJ21&lt;&gt;0</formula>
    </cfRule>
  </conditionalFormatting>
  <conditionalFormatting sqref="X21">
    <cfRule type="expression" dxfId="53" priority="58">
      <formula>$AK21="DIFF"</formula>
    </cfRule>
  </conditionalFormatting>
  <conditionalFormatting sqref="M21">
    <cfRule type="expression" dxfId="52" priority="65">
      <formula>$AJ21&lt;&gt;0</formula>
    </cfRule>
  </conditionalFormatting>
  <conditionalFormatting sqref="E21">
    <cfRule type="expression" dxfId="51" priority="66">
      <formula>$AD21="DIFF"</formula>
    </cfRule>
  </conditionalFormatting>
  <conditionalFormatting sqref="A21:Y21">
    <cfRule type="expression" dxfId="50" priority="56">
      <formula>LEFT($F21,3)="Tot"</formula>
    </cfRule>
  </conditionalFormatting>
  <conditionalFormatting sqref="G22">
    <cfRule type="expression" dxfId="49" priority="53">
      <formula>$AE22&lt;&gt;0</formula>
    </cfRule>
  </conditionalFormatting>
  <conditionalFormatting sqref="H22:I22">
    <cfRule type="expression" dxfId="48" priority="52">
      <formula>$AF22&lt;&gt;0</formula>
    </cfRule>
  </conditionalFormatting>
  <conditionalFormatting sqref="J22">
    <cfRule type="expression" dxfId="47" priority="51">
      <formula>$AG22&lt;&gt;0</formula>
    </cfRule>
  </conditionalFormatting>
  <conditionalFormatting sqref="K22">
    <cfRule type="expression" dxfId="46" priority="50">
      <formula>$AH22&lt;&gt;0</formula>
    </cfRule>
  </conditionalFormatting>
  <conditionalFormatting sqref="L22">
    <cfRule type="expression" dxfId="45" priority="49">
      <formula>$AI22&lt;&gt;0</formula>
    </cfRule>
  </conditionalFormatting>
  <conditionalFormatting sqref="M22:W22">
    <cfRule type="expression" dxfId="44" priority="48">
      <formula>$AJ22&lt;&gt;0</formula>
    </cfRule>
  </conditionalFormatting>
  <conditionalFormatting sqref="X22">
    <cfRule type="expression" dxfId="43" priority="47">
      <formula>$AK22="DIFF"</formula>
    </cfRule>
  </conditionalFormatting>
  <conditionalFormatting sqref="M22">
    <cfRule type="expression" dxfId="42" priority="54">
      <formula>$AJ22&lt;&gt;0</formula>
    </cfRule>
  </conditionalFormatting>
  <conditionalFormatting sqref="E22">
    <cfRule type="expression" dxfId="41" priority="55">
      <formula>$AD22="DIFF"</formula>
    </cfRule>
  </conditionalFormatting>
  <conditionalFormatting sqref="A22:Y22">
    <cfRule type="expression" dxfId="40" priority="45">
      <formula>LEFT($F22,3)="Tot"</formula>
    </cfRule>
  </conditionalFormatting>
  <conditionalFormatting sqref="G23">
    <cfRule type="expression" dxfId="39" priority="42">
      <formula>$AE23&lt;&gt;0</formula>
    </cfRule>
  </conditionalFormatting>
  <conditionalFormatting sqref="H23:I23">
    <cfRule type="expression" dxfId="38" priority="41">
      <formula>$AF23&lt;&gt;0</formula>
    </cfRule>
  </conditionalFormatting>
  <conditionalFormatting sqref="J23">
    <cfRule type="expression" dxfId="37" priority="40">
      <formula>$AG23&lt;&gt;0</formula>
    </cfRule>
  </conditionalFormatting>
  <conditionalFormatting sqref="K23">
    <cfRule type="expression" dxfId="36" priority="39">
      <formula>$AH23&lt;&gt;0</formula>
    </cfRule>
  </conditionalFormatting>
  <conditionalFormatting sqref="L23">
    <cfRule type="expression" dxfId="35" priority="38">
      <formula>$AI23&lt;&gt;0</formula>
    </cfRule>
  </conditionalFormatting>
  <conditionalFormatting sqref="M23:W23">
    <cfRule type="expression" dxfId="34" priority="37">
      <formula>$AJ23&lt;&gt;0</formula>
    </cfRule>
  </conditionalFormatting>
  <conditionalFormatting sqref="X23">
    <cfRule type="expression" dxfId="33" priority="36">
      <formula>$AK23="DIFF"</formula>
    </cfRule>
  </conditionalFormatting>
  <conditionalFormatting sqref="M23">
    <cfRule type="expression" dxfId="32" priority="43">
      <formula>$AJ23&lt;&gt;0</formula>
    </cfRule>
  </conditionalFormatting>
  <conditionalFormatting sqref="E23">
    <cfRule type="expression" dxfId="31" priority="44">
      <formula>$AD23="DIFF"</formula>
    </cfRule>
  </conditionalFormatting>
  <conditionalFormatting sqref="A23:Y23">
    <cfRule type="expression" dxfId="30" priority="34">
      <formula>LEFT($F23,3)="Tot"</formula>
    </cfRule>
  </conditionalFormatting>
  <conditionalFormatting sqref="G24">
    <cfRule type="expression" dxfId="29" priority="31">
      <formula>$AE24&lt;&gt;0</formula>
    </cfRule>
  </conditionalFormatting>
  <conditionalFormatting sqref="H24:I24">
    <cfRule type="expression" dxfId="28" priority="30">
      <formula>$AF24&lt;&gt;0</formula>
    </cfRule>
  </conditionalFormatting>
  <conditionalFormatting sqref="J24">
    <cfRule type="expression" dxfId="27" priority="29">
      <formula>$AG24&lt;&gt;0</formula>
    </cfRule>
  </conditionalFormatting>
  <conditionalFormatting sqref="K24">
    <cfRule type="expression" dxfId="26" priority="28">
      <formula>$AH24&lt;&gt;0</formula>
    </cfRule>
  </conditionalFormatting>
  <conditionalFormatting sqref="L24">
    <cfRule type="expression" dxfId="25" priority="27">
      <formula>$AI24&lt;&gt;0</formula>
    </cfRule>
  </conditionalFormatting>
  <conditionalFormatting sqref="M24:W24">
    <cfRule type="expression" dxfId="24" priority="26">
      <formula>$AJ24&lt;&gt;0</formula>
    </cfRule>
  </conditionalFormatting>
  <conditionalFormatting sqref="X24">
    <cfRule type="expression" dxfId="23" priority="25">
      <formula>$AK24="DIFF"</formula>
    </cfRule>
  </conditionalFormatting>
  <conditionalFormatting sqref="M24">
    <cfRule type="expression" dxfId="22" priority="32">
      <formula>$AJ24&lt;&gt;0</formula>
    </cfRule>
  </conditionalFormatting>
  <conditionalFormatting sqref="E24">
    <cfRule type="expression" dxfId="21" priority="33">
      <formula>$AD24="DIFF"</formula>
    </cfRule>
  </conditionalFormatting>
  <conditionalFormatting sqref="A24:Y24">
    <cfRule type="expression" dxfId="20" priority="23">
      <formula>LEFT($F24,3)="Tot"</formula>
    </cfRule>
  </conditionalFormatting>
  <conditionalFormatting sqref="G25">
    <cfRule type="expression" dxfId="19" priority="20">
      <formula>$AE25&lt;&gt;0</formula>
    </cfRule>
  </conditionalFormatting>
  <conditionalFormatting sqref="H25:I25">
    <cfRule type="expression" dxfId="18" priority="19">
      <formula>$AF25&lt;&gt;0</formula>
    </cfRule>
  </conditionalFormatting>
  <conditionalFormatting sqref="J25">
    <cfRule type="expression" dxfId="17" priority="18">
      <formula>$AG25&lt;&gt;0</formula>
    </cfRule>
  </conditionalFormatting>
  <conditionalFormatting sqref="K25">
    <cfRule type="expression" dxfId="16" priority="17">
      <formula>$AH25&lt;&gt;0</formula>
    </cfRule>
  </conditionalFormatting>
  <conditionalFormatting sqref="L25">
    <cfRule type="expression" dxfId="15" priority="16">
      <formula>$AI25&lt;&gt;0</formula>
    </cfRule>
  </conditionalFormatting>
  <conditionalFormatting sqref="M25:W25">
    <cfRule type="expression" dxfId="14" priority="15">
      <formula>$AJ25&lt;&gt;0</formula>
    </cfRule>
  </conditionalFormatting>
  <conditionalFormatting sqref="X25">
    <cfRule type="expression" dxfId="13" priority="14">
      <formula>$AK25="DIFF"</formula>
    </cfRule>
  </conditionalFormatting>
  <conditionalFormatting sqref="M25">
    <cfRule type="expression" dxfId="12" priority="21">
      <formula>$AJ25&lt;&gt;0</formula>
    </cfRule>
  </conditionalFormatting>
  <conditionalFormatting sqref="E25">
    <cfRule type="expression" dxfId="11" priority="22">
      <formula>$AD25="DIFF"</formula>
    </cfRule>
  </conditionalFormatting>
  <conditionalFormatting sqref="A25:Y25">
    <cfRule type="expression" dxfId="10" priority="12">
      <formula>LEFT($F25,3)="Tot"</formula>
    </cfRule>
  </conditionalFormatting>
  <conditionalFormatting sqref="G26">
    <cfRule type="expression" dxfId="9" priority="9">
      <formula>$AE26&lt;&gt;0</formula>
    </cfRule>
  </conditionalFormatting>
  <conditionalFormatting sqref="H26:I26">
    <cfRule type="expression" dxfId="8" priority="8">
      <formula>$AF26&lt;&gt;0</formula>
    </cfRule>
  </conditionalFormatting>
  <conditionalFormatting sqref="J26">
    <cfRule type="expression" dxfId="7" priority="7">
      <formula>$AG26&lt;&gt;0</formula>
    </cfRule>
  </conditionalFormatting>
  <conditionalFormatting sqref="K26">
    <cfRule type="expression" dxfId="6" priority="6">
      <formula>$AH26&lt;&gt;0</formula>
    </cfRule>
  </conditionalFormatting>
  <conditionalFormatting sqref="L26">
    <cfRule type="expression" dxfId="5" priority="5">
      <formula>$AI26&lt;&gt;0</formula>
    </cfRule>
  </conditionalFormatting>
  <conditionalFormatting sqref="M26:W26">
    <cfRule type="expression" dxfId="4" priority="4">
      <formula>$AJ26&lt;&gt;0</formula>
    </cfRule>
  </conditionalFormatting>
  <conditionalFormatting sqref="X26">
    <cfRule type="expression" dxfId="3" priority="3">
      <formula>$AK26="DIFF"</formula>
    </cfRule>
  </conditionalFormatting>
  <conditionalFormatting sqref="M26">
    <cfRule type="expression" dxfId="2" priority="10">
      <formula>$AJ26&lt;&gt;0</formula>
    </cfRule>
  </conditionalFormatting>
  <conditionalFormatting sqref="E26">
    <cfRule type="expression" dxfId="1" priority="11">
      <formula>$AD26="DIFF"</formula>
    </cfRule>
  </conditionalFormatting>
  <conditionalFormatting sqref="A26:Y26">
    <cfRule type="expression" dxfId="0" priority="1">
      <formula>LEFT($F26,3)="Tot"</formula>
    </cfRule>
  </conditionalFormatting>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244" id="{46AD195A-1377-40EB-9CA6-15B6B1E1BBCB}">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I4</xm:sqref>
        </x14:conditionalFormatting>
        <x14:conditionalFormatting xmlns:xm="http://schemas.microsoft.com/office/excel/2006/main">
          <x14:cfRule type="iconSet" priority="233" id="{6DE4387F-2A1D-48BD-B55A-281B0D4ADE94}">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I5</xm:sqref>
        </x14:conditionalFormatting>
        <x14:conditionalFormatting xmlns:xm="http://schemas.microsoft.com/office/excel/2006/main">
          <x14:cfRule type="iconSet" priority="222" id="{0DA18F3C-4B0D-4BCC-8645-7A0B12C664FF}">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I6</xm:sqref>
        </x14:conditionalFormatting>
        <x14:conditionalFormatting xmlns:xm="http://schemas.microsoft.com/office/excel/2006/main">
          <x14:cfRule type="iconSet" priority="264" id="{AA41F4C7-3E81-44DA-8528-4D8562BA6FD8}">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I3</xm:sqref>
        </x14:conditionalFormatting>
        <x14:conditionalFormatting xmlns:xm="http://schemas.microsoft.com/office/excel/2006/main">
          <x14:cfRule type="iconSet" priority="211" id="{4ABA3EF9-EF15-4B33-B062-63E630B06C2B}">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I7</xm:sqref>
        </x14:conditionalFormatting>
        <x14:conditionalFormatting xmlns:xm="http://schemas.microsoft.com/office/excel/2006/main">
          <x14:cfRule type="iconSet" priority="200" id="{8E984A42-ED0A-4763-8986-797A35FE5084}">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I8</xm:sqref>
        </x14:conditionalFormatting>
        <x14:conditionalFormatting xmlns:xm="http://schemas.microsoft.com/office/excel/2006/main">
          <x14:cfRule type="iconSet" priority="189" id="{D7A1E8B8-FC2F-454E-BDF5-8E1B78439852}">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I9</xm:sqref>
        </x14:conditionalFormatting>
        <x14:conditionalFormatting xmlns:xm="http://schemas.microsoft.com/office/excel/2006/main">
          <x14:cfRule type="iconSet" priority="178" id="{CDD34264-1C19-4D23-9B1D-6DAF13E7E637}">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I10</xm:sqref>
        </x14:conditionalFormatting>
        <x14:conditionalFormatting xmlns:xm="http://schemas.microsoft.com/office/excel/2006/main">
          <x14:cfRule type="iconSet" priority="167" id="{D198A790-9400-4E40-8BF4-3BBC83AEC7BE}">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I11</xm:sqref>
        </x14:conditionalFormatting>
        <x14:conditionalFormatting xmlns:xm="http://schemas.microsoft.com/office/excel/2006/main">
          <x14:cfRule type="iconSet" priority="156" id="{E17E9A0E-2723-4F4C-942B-6CBEE0952C2C}">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I12</xm:sqref>
        </x14:conditionalFormatting>
        <x14:conditionalFormatting xmlns:xm="http://schemas.microsoft.com/office/excel/2006/main">
          <x14:cfRule type="iconSet" priority="145" id="{1B57A1C7-5C72-4512-A4C9-8D686FCE9E61}">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I13</xm:sqref>
        </x14:conditionalFormatting>
        <x14:conditionalFormatting xmlns:xm="http://schemas.microsoft.com/office/excel/2006/main">
          <x14:cfRule type="iconSet" priority="134" id="{A7CAD9E3-81F2-4723-8414-B953E674232A}">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I14</xm:sqref>
        </x14:conditionalFormatting>
        <x14:conditionalFormatting xmlns:xm="http://schemas.microsoft.com/office/excel/2006/main">
          <x14:cfRule type="iconSet" priority="123" id="{0A999D0B-F219-4B80-BF2A-CA3D13084F26}">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I15</xm:sqref>
        </x14:conditionalFormatting>
        <x14:conditionalFormatting xmlns:xm="http://schemas.microsoft.com/office/excel/2006/main">
          <x14:cfRule type="iconSet" priority="112" id="{E840BD05-7B68-4930-A682-0D0E7026E819}">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I16</xm:sqref>
        </x14:conditionalFormatting>
        <x14:conditionalFormatting xmlns:xm="http://schemas.microsoft.com/office/excel/2006/main">
          <x14:cfRule type="iconSet" priority="101" id="{B258E0DE-E2D3-4D5D-B4A8-0AAEFE96A7E0}">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I17</xm:sqref>
        </x14:conditionalFormatting>
        <x14:conditionalFormatting xmlns:xm="http://schemas.microsoft.com/office/excel/2006/main">
          <x14:cfRule type="iconSet" priority="90" id="{585902EF-1A1D-4B74-930E-5609467D0DD0}">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I18</xm:sqref>
        </x14:conditionalFormatting>
        <x14:conditionalFormatting xmlns:xm="http://schemas.microsoft.com/office/excel/2006/main">
          <x14:cfRule type="iconSet" priority="79" id="{ACD3E327-29CB-4935-B7ED-3819CB46597C}">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I19</xm:sqref>
        </x14:conditionalFormatting>
        <x14:conditionalFormatting xmlns:xm="http://schemas.microsoft.com/office/excel/2006/main">
          <x14:cfRule type="iconSet" priority="68" id="{0405A203-CCE2-4059-A6AD-F35C7CB3A6EC}">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I20</xm:sqref>
        </x14:conditionalFormatting>
        <x14:conditionalFormatting xmlns:xm="http://schemas.microsoft.com/office/excel/2006/main">
          <x14:cfRule type="iconSet" priority="57" id="{7CED019C-D0FA-49C5-8C94-90D20A42F977}">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I21</xm:sqref>
        </x14:conditionalFormatting>
        <x14:conditionalFormatting xmlns:xm="http://schemas.microsoft.com/office/excel/2006/main">
          <x14:cfRule type="iconSet" priority="46" id="{690363F3-3519-40C7-8790-F8131F3A7BC4}">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I22</xm:sqref>
        </x14:conditionalFormatting>
        <x14:conditionalFormatting xmlns:xm="http://schemas.microsoft.com/office/excel/2006/main">
          <x14:cfRule type="iconSet" priority="35" id="{AC2026A8-6CFC-40D0-BBB9-5080C9A4831B}">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I23</xm:sqref>
        </x14:conditionalFormatting>
        <x14:conditionalFormatting xmlns:xm="http://schemas.microsoft.com/office/excel/2006/main">
          <x14:cfRule type="iconSet" priority="24" id="{16E96EE8-9A0C-45A7-B19B-EA7B3A193BC0}">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I24</xm:sqref>
        </x14:conditionalFormatting>
        <x14:conditionalFormatting xmlns:xm="http://schemas.microsoft.com/office/excel/2006/main">
          <x14:cfRule type="iconSet" priority="13" id="{28CBCC22-CD1F-4E66-86FD-9A8754ED73AB}">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I25</xm:sqref>
        </x14:conditionalFormatting>
        <x14:conditionalFormatting xmlns:xm="http://schemas.microsoft.com/office/excel/2006/main">
          <x14:cfRule type="iconSet" priority="2" id="{51F8689F-E2DD-4C56-8310-F9AFBC1A5F25}">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1-Summary</vt:lpstr>
      <vt:lpstr>2-KPIs</vt:lpstr>
      <vt:lpstr>3-UK Link Availability</vt:lpstr>
      <vt:lpstr>4-TP &amp; AS Services</vt:lpstr>
      <vt:lpstr>5-Change Report Summary</vt:lpstr>
      <vt:lpstr>6-Change Report Detail</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National Grid</cp:lastModifiedBy>
  <cp:lastPrinted>2018-01-16T08:32:58Z</cp:lastPrinted>
  <dcterms:created xsi:type="dcterms:W3CDTF">2017-06-06T16:28:22Z</dcterms:created>
  <dcterms:modified xsi:type="dcterms:W3CDTF">2019-01-15T12:59:47Z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-1899021001</vt:i4>
  </property>
  <property fmtid="{D5CDD505-2E9C-101B-9397-08002B2CF9AE}" pid="3" name="_NewReviewCycle">
    <vt:lpwstr/>
  </property>
  <property fmtid="{D5CDD505-2E9C-101B-9397-08002B2CF9AE}" pid="4" name="_EmailSubject">
    <vt:lpwstr>CoMC for publication 4.1 V2</vt:lpwstr>
  </property>
  <property fmtid="{D5CDD505-2E9C-101B-9397-08002B2CF9AE}" pid="5" name="_AuthorEmail">
    <vt:lpwstr>Michael.Orsler@xoserve.com</vt:lpwstr>
  </property>
  <property fmtid="{D5CDD505-2E9C-101B-9397-08002B2CF9AE}" pid="6" name="_AuthorEmailDisplayName">
    <vt:lpwstr>Orsler, Michael</vt:lpwstr>
  </property>
  <property fmtid="{D5CDD505-2E9C-101B-9397-08002B2CF9AE}" pid="7" name="_PreviousAdHocReviewCycleID">
    <vt:i4>1881004612</vt:i4>
  </property>
</Properties>
</file>