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19 MOD186\Final Versions\"/>
    </mc:Choice>
  </mc:AlternateContent>
  <xr:revisionPtr revIDLastSave="0" documentId="13_ncr:1_{9ECA3DCA-54FF-4100-BCAA-474206063B16}" xr6:coauthVersionLast="36" xr6:coauthVersionMax="36" xr10:uidLastSave="{00000000-0000-0000-0000-000000000000}"/>
  <bookViews>
    <workbookView xWindow="240" yWindow="156" windowWidth="16608" windowHeight="9432" xr2:uid="{00000000-000D-0000-FFFF-FFFF00000000}"/>
  </bookViews>
  <sheets>
    <sheet name="SO MOD0186 " sheetId="1" r:id="rId1"/>
    <sheet name="MOVEMENT" sheetId="2" r:id="rId2"/>
  </sheets>
  <externalReferences>
    <externalReference r:id="rId3"/>
  </externalReferences>
  <definedNames>
    <definedName name="_xlnm.Print_Area" localSheetId="1">MOVEMENT!$A$1:$Y$132</definedName>
    <definedName name="_xlnm.Print_Area" localSheetId="0">'SO MOD0186 '!$A$1:$R$131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8" i="2" l="1"/>
  <c r="C94" i="2" l="1"/>
  <c r="C97" i="2"/>
  <c r="C98" i="2"/>
  <c r="C99" i="2"/>
  <c r="C100" i="2"/>
  <c r="C101" i="2"/>
  <c r="C102" i="2"/>
  <c r="U128" i="2" l="1"/>
  <c r="U129" i="2"/>
  <c r="T127" i="2"/>
  <c r="U127" i="2"/>
  <c r="U48" i="2" l="1"/>
  <c r="T50" i="2" l="1"/>
  <c r="W33" i="2" l="1"/>
  <c r="W39" i="2"/>
  <c r="W40" i="2"/>
  <c r="W43" i="2"/>
  <c r="W45" i="2"/>
  <c r="W56" i="2"/>
  <c r="W57" i="2"/>
  <c r="W58" i="2"/>
  <c r="W59" i="2"/>
  <c r="W67" i="2"/>
  <c r="W116" i="2"/>
  <c r="W127" i="2"/>
  <c r="W128" i="2"/>
  <c r="W41" i="2"/>
  <c r="W66" i="2"/>
  <c r="W19" i="2"/>
  <c r="Q21" i="2" l="1"/>
  <c r="U58" i="2"/>
  <c r="T58" i="2"/>
  <c r="S58" i="2"/>
  <c r="R58" i="2"/>
  <c r="Q58" i="2"/>
  <c r="P58" i="2"/>
  <c r="N58" i="2"/>
  <c r="U57" i="2"/>
  <c r="T57" i="2"/>
  <c r="S57" i="2"/>
  <c r="R57" i="2"/>
  <c r="Q57" i="2"/>
  <c r="O57" i="2"/>
  <c r="N57" i="2"/>
  <c r="T100" i="2"/>
  <c r="T114" i="2"/>
  <c r="S94" i="2"/>
  <c r="R69" i="2"/>
  <c r="P66" i="2"/>
  <c r="R38" i="2"/>
  <c r="V33" i="2"/>
  <c r="Q26" i="2"/>
  <c r="R14" i="2"/>
  <c r="C103" i="2"/>
  <c r="C104" i="2"/>
  <c r="C105" i="2"/>
  <c r="C106" i="2"/>
  <c r="C107" i="2"/>
  <c r="N107" i="2" s="1"/>
  <c r="C108" i="2"/>
  <c r="N108" i="2" s="1"/>
  <c r="S127" i="2"/>
  <c r="G93" i="2"/>
  <c r="R56" i="2"/>
  <c r="Q56" i="2"/>
  <c r="P56" i="2"/>
  <c r="O56" i="2"/>
  <c r="N56" i="2"/>
  <c r="V41" i="2"/>
  <c r="V66" i="2"/>
  <c r="Q123" i="2"/>
  <c r="N20" i="2"/>
  <c r="N64" i="2"/>
  <c r="S119" i="2"/>
  <c r="R128" i="2"/>
  <c r="S128" i="2"/>
  <c r="V128" i="2"/>
  <c r="V127" i="2"/>
  <c r="R127" i="2"/>
  <c r="V43" i="2"/>
  <c r="S35" i="2"/>
  <c r="S114" i="2"/>
  <c r="N43" i="2"/>
  <c r="V57" i="2"/>
  <c r="V58" i="2"/>
  <c r="V59" i="2"/>
  <c r="V56" i="2"/>
  <c r="P57" i="2"/>
  <c r="O58" i="2"/>
  <c r="N59" i="2"/>
  <c r="S56" i="2"/>
  <c r="T56" i="2"/>
  <c r="U56" i="2"/>
  <c r="N88" i="2"/>
  <c r="U115" i="2"/>
  <c r="C123" i="2"/>
  <c r="N123" i="2" s="1"/>
  <c r="C122" i="2"/>
  <c r="N122" i="2" s="1"/>
  <c r="O103" i="2"/>
  <c r="P103" i="2"/>
  <c r="Q103" i="2"/>
  <c r="R103" i="2"/>
  <c r="S103" i="2"/>
  <c r="T103" i="2"/>
  <c r="U103" i="2"/>
  <c r="O104" i="2"/>
  <c r="P104" i="2"/>
  <c r="Q104" i="2"/>
  <c r="R104" i="2"/>
  <c r="S104" i="2"/>
  <c r="T104" i="2"/>
  <c r="U104" i="2"/>
  <c r="O105" i="2"/>
  <c r="P105" i="2"/>
  <c r="Q105" i="2"/>
  <c r="R105" i="2"/>
  <c r="S105" i="2"/>
  <c r="T105" i="2"/>
  <c r="U105" i="2"/>
  <c r="O106" i="2"/>
  <c r="P106" i="2"/>
  <c r="Q106" i="2"/>
  <c r="R106" i="2"/>
  <c r="S106" i="2"/>
  <c r="T106" i="2"/>
  <c r="U106" i="2"/>
  <c r="C120" i="2"/>
  <c r="N120" i="2" s="1"/>
  <c r="C110" i="2"/>
  <c r="O110" i="2"/>
  <c r="P110" i="2"/>
  <c r="Q110" i="2"/>
  <c r="R110" i="2"/>
  <c r="S110" i="2"/>
  <c r="T110" i="2"/>
  <c r="U110" i="2"/>
  <c r="C111" i="2"/>
  <c r="O111" i="2"/>
  <c r="P111" i="2"/>
  <c r="Q111" i="2"/>
  <c r="R111" i="2"/>
  <c r="S111" i="2"/>
  <c r="T111" i="2"/>
  <c r="U111" i="2"/>
  <c r="C112" i="2"/>
  <c r="O112" i="2"/>
  <c r="P112" i="2"/>
  <c r="Q112" i="2"/>
  <c r="R112" i="2"/>
  <c r="S112" i="2"/>
  <c r="T112" i="2"/>
  <c r="U112" i="2"/>
  <c r="C113" i="2"/>
  <c r="O113" i="2"/>
  <c r="P113" i="2"/>
  <c r="Q113" i="2"/>
  <c r="R113" i="2"/>
  <c r="S113" i="2"/>
  <c r="T113" i="2"/>
  <c r="U113" i="2"/>
  <c r="C114" i="2"/>
  <c r="O114" i="2"/>
  <c r="P114" i="2"/>
  <c r="Q114" i="2"/>
  <c r="R114" i="2"/>
  <c r="U114" i="2"/>
  <c r="C115" i="2"/>
  <c r="O115" i="2"/>
  <c r="P115" i="2"/>
  <c r="Q115" i="2"/>
  <c r="R115" i="2"/>
  <c r="T115" i="2"/>
  <c r="C116" i="2"/>
  <c r="O116" i="2"/>
  <c r="P116" i="2"/>
  <c r="Q116" i="2"/>
  <c r="R116" i="2"/>
  <c r="C117" i="2"/>
  <c r="O117" i="2"/>
  <c r="P117" i="2"/>
  <c r="Q117" i="2"/>
  <c r="R117" i="2"/>
  <c r="S117" i="2"/>
  <c r="T117" i="2"/>
  <c r="U117" i="2"/>
  <c r="C118" i="2"/>
  <c r="O118" i="2"/>
  <c r="P118" i="2"/>
  <c r="Q118" i="2"/>
  <c r="R118" i="2"/>
  <c r="S118" i="2"/>
  <c r="T118" i="2"/>
  <c r="U118" i="2"/>
  <c r="C119" i="2"/>
  <c r="O119" i="2"/>
  <c r="P119" i="2"/>
  <c r="Q119" i="2"/>
  <c r="R119" i="2"/>
  <c r="T119" i="2"/>
  <c r="U119" i="2"/>
  <c r="O109" i="2"/>
  <c r="P109" i="2"/>
  <c r="Q109" i="2"/>
  <c r="R109" i="2"/>
  <c r="T109" i="2"/>
  <c r="C109" i="2"/>
  <c r="N102" i="2"/>
  <c r="O108" i="2"/>
  <c r="P108" i="2"/>
  <c r="Q108" i="2"/>
  <c r="R108" i="2"/>
  <c r="T108" i="2"/>
  <c r="U108" i="2"/>
  <c r="O97" i="2"/>
  <c r="P97" i="2"/>
  <c r="Q97" i="2"/>
  <c r="R97" i="2"/>
  <c r="S97" i="2"/>
  <c r="T97" i="2"/>
  <c r="O98" i="2"/>
  <c r="P98" i="2"/>
  <c r="Q98" i="2"/>
  <c r="R98" i="2"/>
  <c r="T98" i="2"/>
  <c r="U98" i="2"/>
  <c r="O99" i="2"/>
  <c r="P99" i="2"/>
  <c r="Q99" i="2"/>
  <c r="R99" i="2"/>
  <c r="T99" i="2"/>
  <c r="U99" i="2"/>
  <c r="O100" i="2"/>
  <c r="P100" i="2"/>
  <c r="Q100" i="2"/>
  <c r="R100" i="2"/>
  <c r="U100" i="2"/>
  <c r="O101" i="2"/>
  <c r="P101" i="2"/>
  <c r="Q101" i="2"/>
  <c r="R101" i="2"/>
  <c r="S101" i="2"/>
  <c r="T101" i="2"/>
  <c r="U101" i="2"/>
  <c r="T94" i="2"/>
  <c r="U94" i="2"/>
  <c r="P88" i="2"/>
  <c r="Q88" i="2"/>
  <c r="R88" i="2"/>
  <c r="O88" i="2"/>
  <c r="N76" i="2"/>
  <c r="N84" i="2"/>
  <c r="N72" i="2"/>
  <c r="O69" i="2"/>
  <c r="Q69" i="2"/>
  <c r="V67" i="2"/>
  <c r="O65" i="2"/>
  <c r="O66" i="2"/>
  <c r="N65" i="2"/>
  <c r="O33" i="2"/>
  <c r="N33" i="2"/>
  <c r="V45" i="2"/>
  <c r="V39" i="2"/>
  <c r="V40" i="2"/>
  <c r="O41" i="2"/>
  <c r="P39" i="2"/>
  <c r="R39" i="2"/>
  <c r="S39" i="2"/>
  <c r="U39" i="2"/>
  <c r="N38" i="2"/>
  <c r="O38" i="2"/>
  <c r="O37" i="2"/>
  <c r="N37" i="2"/>
  <c r="O35" i="2"/>
  <c r="N35" i="2"/>
  <c r="O34" i="2"/>
  <c r="N34" i="2"/>
  <c r="O29" i="2"/>
  <c r="O30" i="2"/>
  <c r="N30" i="2"/>
  <c r="N29" i="2"/>
  <c r="O19" i="2"/>
  <c r="N18" i="2"/>
  <c r="N19" i="2"/>
  <c r="N24" i="2"/>
  <c r="O24" i="2"/>
  <c r="N25" i="2"/>
  <c r="O25" i="2"/>
  <c r="O23" i="2"/>
  <c r="N23" i="2"/>
  <c r="N69" i="2"/>
  <c r="P69" i="2"/>
  <c r="P94" i="2"/>
  <c r="Q94" i="2"/>
  <c r="R94" i="2"/>
  <c r="O94" i="2"/>
  <c r="Q66" i="2"/>
  <c r="N66" i="2"/>
  <c r="V19" i="2"/>
  <c r="Q65" i="2"/>
  <c r="P65" i="2"/>
  <c r="O63" i="2"/>
  <c r="P63" i="2"/>
  <c r="Q63" i="2"/>
  <c r="R63" i="2"/>
  <c r="S63" i="2"/>
  <c r="T63" i="2"/>
  <c r="U63" i="2"/>
  <c r="N63" i="2"/>
  <c r="O46" i="2"/>
  <c r="N46" i="2"/>
  <c r="P41" i="2"/>
  <c r="Q41" i="2"/>
  <c r="N41" i="2"/>
  <c r="O40" i="2"/>
  <c r="P40" i="2"/>
  <c r="Q40" i="2"/>
  <c r="N40" i="2"/>
  <c r="Q39" i="2"/>
  <c r="O39" i="2"/>
  <c r="N39" i="2"/>
  <c r="Q38" i="2"/>
  <c r="P38" i="2"/>
  <c r="Q37" i="2"/>
  <c r="P37" i="2"/>
  <c r="P35" i="2"/>
  <c r="Q35" i="2"/>
  <c r="Q34" i="2"/>
  <c r="R34" i="2"/>
  <c r="P34" i="2"/>
  <c r="Q33" i="2"/>
  <c r="P33" i="2"/>
  <c r="O31" i="2"/>
  <c r="N31" i="2"/>
  <c r="Q30" i="2"/>
  <c r="R30" i="2"/>
  <c r="P30" i="2"/>
  <c r="O27" i="2"/>
  <c r="P27" i="2"/>
  <c r="Q27" i="2"/>
  <c r="N27" i="2"/>
  <c r="O26" i="2"/>
  <c r="P26" i="2"/>
  <c r="N26" i="2"/>
  <c r="Q25" i="2"/>
  <c r="R25" i="2"/>
  <c r="P25" i="2"/>
  <c r="Q24" i="2"/>
  <c r="R24" i="2"/>
  <c r="P24" i="2"/>
  <c r="Q23" i="2"/>
  <c r="R23" i="2"/>
  <c r="P23" i="2"/>
  <c r="O21" i="2"/>
  <c r="N21" i="2"/>
  <c r="P19" i="2"/>
  <c r="O17" i="2"/>
  <c r="P17" i="2"/>
  <c r="Q17" i="2"/>
  <c r="N17" i="2"/>
  <c r="Q14" i="2"/>
  <c r="P14" i="2"/>
  <c r="O14" i="2"/>
  <c r="N14" i="2"/>
  <c r="O18" i="2"/>
  <c r="O123" i="2"/>
  <c r="R18" i="2"/>
  <c r="U17" i="2"/>
  <c r="S27" i="2"/>
  <c r="S33" i="2"/>
  <c r="S37" i="2"/>
  <c r="S65" i="2"/>
  <c r="T17" i="2"/>
  <c r="S24" i="2"/>
  <c r="R17" i="2"/>
  <c r="S25" i="2"/>
  <c r="S26" i="2"/>
  <c r="T33" i="2"/>
  <c r="S17" i="2"/>
  <c r="P45" i="2"/>
  <c r="P81" i="2"/>
  <c r="N45" i="2"/>
  <c r="N81" i="2"/>
  <c r="O45" i="2"/>
  <c r="O81" i="2"/>
  <c r="P21" i="2"/>
  <c r="Q45" i="2"/>
  <c r="Q81" i="2"/>
  <c r="O43" i="2"/>
  <c r="O20" i="2"/>
  <c r="R12" i="2"/>
  <c r="P12" i="2"/>
  <c r="O12" i="2"/>
  <c r="S12" i="2"/>
  <c r="R64" i="2"/>
  <c r="Q12" i="2"/>
  <c r="N12" i="2"/>
  <c r="O15" i="2"/>
  <c r="O64" i="2"/>
  <c r="P13" i="2"/>
  <c r="Q15" i="2"/>
  <c r="R13" i="2"/>
  <c r="V116" i="2"/>
  <c r="O120" i="2"/>
  <c r="Q107" i="2"/>
  <c r="O107" i="2"/>
  <c r="R102" i="2"/>
  <c r="U95" i="2"/>
  <c r="T95" i="2"/>
  <c r="S95" i="2"/>
  <c r="R95" i="2"/>
  <c r="Q95" i="2"/>
  <c r="P95" i="2"/>
  <c r="O95" i="2"/>
  <c r="P102" i="2"/>
  <c r="R107" i="2"/>
  <c r="O102" i="2"/>
  <c r="Q102" i="2"/>
  <c r="P107" i="2"/>
  <c r="T107" i="2"/>
  <c r="P120" i="2"/>
  <c r="Q120" i="2"/>
  <c r="R120" i="2"/>
  <c r="U102" i="2"/>
  <c r="N67" i="2"/>
  <c r="N70" i="2"/>
  <c r="S18" i="2"/>
  <c r="S76" i="2"/>
  <c r="Q19" i="2"/>
  <c r="T38" i="2"/>
  <c r="S88" i="2"/>
  <c r="T123" i="2"/>
  <c r="T18" i="2"/>
  <c r="R26" i="2"/>
  <c r="T116" i="2"/>
  <c r="Q18" i="2"/>
  <c r="Q20" i="2"/>
  <c r="S23" i="2"/>
  <c r="R27" i="2"/>
  <c r="R33" i="2"/>
  <c r="R37" i="2"/>
  <c r="S38" i="2"/>
  <c r="S40" i="2"/>
  <c r="R65" i="2"/>
  <c r="Q13" i="2" l="1"/>
  <c r="P15" i="2"/>
  <c r="Q122" i="2"/>
  <c r="R122" i="2"/>
  <c r="S123" i="2"/>
  <c r="S115" i="2"/>
  <c r="P122" i="2"/>
  <c r="O122" i="2"/>
  <c r="S107" i="2"/>
  <c r="O13" i="2"/>
  <c r="U107" i="2"/>
  <c r="S99" i="2"/>
  <c r="S108" i="2"/>
  <c r="R123" i="2"/>
  <c r="S109" i="2"/>
  <c r="S116" i="2"/>
  <c r="V99" i="2"/>
  <c r="Q64" i="2"/>
  <c r="W99" i="2"/>
  <c r="Q70" i="2"/>
  <c r="Q67" i="2"/>
  <c r="P64" i="2"/>
  <c r="P59" i="2"/>
  <c r="Q59" i="2"/>
  <c r="N48" i="2"/>
  <c r="T120" i="2"/>
  <c r="S13" i="2"/>
  <c r="P18" i="2"/>
  <c r="P123" i="2"/>
  <c r="P20" i="2"/>
  <c r="P67" i="2"/>
  <c r="P70" i="2"/>
  <c r="Q72" i="2"/>
  <c r="U116" i="2"/>
  <c r="S100" i="2"/>
  <c r="S30" i="2"/>
  <c r="U33" i="2"/>
  <c r="S34" i="2"/>
  <c r="N13" i="2"/>
  <c r="N15" i="2"/>
  <c r="U109" i="2"/>
  <c r="S98" i="2"/>
  <c r="R35" i="2"/>
  <c r="U97" i="2"/>
  <c r="R15" i="2"/>
  <c r="T59" i="2"/>
  <c r="U59" i="2"/>
  <c r="O59" i="2"/>
  <c r="S59" i="2"/>
  <c r="R59" i="2"/>
  <c r="V122" i="2" l="1"/>
  <c r="S120" i="2"/>
  <c r="W18" i="2"/>
  <c r="W122" i="2"/>
  <c r="N80" i="2"/>
  <c r="N82" i="2"/>
  <c r="T102" i="2"/>
  <c r="S102" i="2"/>
  <c r="U120" i="2"/>
  <c r="S64" i="2"/>
  <c r="V18" i="2"/>
  <c r="V123" i="2"/>
  <c r="P72" i="2"/>
  <c r="O72" i="2"/>
  <c r="O67" i="2"/>
  <c r="O70" i="2"/>
  <c r="W123" i="2" l="1"/>
  <c r="S122" i="2"/>
  <c r="T122" i="2"/>
  <c r="U122" i="2"/>
  <c r="O80" i="2"/>
  <c r="O84" i="2"/>
  <c r="O82" i="2"/>
  <c r="U14" i="2" l="1"/>
  <c r="T14" i="2"/>
  <c r="S14" i="2" l="1"/>
  <c r="S15" i="2"/>
  <c r="T34" i="2" l="1"/>
  <c r="T26" i="2"/>
  <c r="T12" i="2"/>
  <c r="T25" i="2"/>
  <c r="T13" i="2" l="1"/>
  <c r="T15" i="2"/>
  <c r="T64" i="2"/>
  <c r="V38" i="2" l="1"/>
  <c r="U38" i="2" l="1"/>
  <c r="T35" i="2"/>
  <c r="R45" i="2" l="1"/>
  <c r="R81" i="2" l="1"/>
  <c r="T24" i="2" l="1"/>
  <c r="T23" i="2"/>
  <c r="T27" i="2" l="1"/>
  <c r="S45" i="2" l="1"/>
  <c r="T51" i="2" l="1"/>
  <c r="T30" i="2" l="1"/>
  <c r="T65" i="2"/>
  <c r="S69" i="2" l="1"/>
  <c r="S81" i="2"/>
  <c r="Q29" i="2"/>
  <c r="P29" i="2" l="1"/>
  <c r="Q31" i="2" l="1"/>
  <c r="P31" i="2"/>
  <c r="S31" i="2"/>
  <c r="S29" i="2" l="1"/>
  <c r="O48" i="2"/>
  <c r="P43" i="2"/>
  <c r="Q43" i="2"/>
  <c r="P48" i="2"/>
  <c r="R29" i="2"/>
  <c r="T29" i="2" l="1"/>
  <c r="R31" i="2"/>
  <c r="S21" i="2"/>
  <c r="P82" i="2"/>
  <c r="P80" i="2"/>
  <c r="P84" i="2"/>
  <c r="R19" i="2"/>
  <c r="R21" i="2"/>
  <c r="R20" i="2"/>
  <c r="Q80" i="2"/>
  <c r="Q82" i="2"/>
  <c r="S19" i="2"/>
  <c r="R41" i="2" l="1"/>
  <c r="T31" i="2"/>
  <c r="S20" i="2"/>
  <c r="P46" i="2"/>
  <c r="Q46" i="2"/>
  <c r="U37" i="2" l="1"/>
  <c r="T37" i="2"/>
  <c r="R40" i="2"/>
  <c r="R46" i="2"/>
  <c r="Q48" i="2" l="1"/>
  <c r="R43" i="2"/>
  <c r="T41" i="2" l="1"/>
  <c r="S41" i="2"/>
  <c r="S46" i="2" l="1"/>
  <c r="S43" i="2"/>
  <c r="R48" i="2"/>
  <c r="U41" i="2" l="1"/>
  <c r="U18" i="2" l="1"/>
  <c r="U123" i="2" l="1"/>
  <c r="U66" i="2" l="1"/>
  <c r="R66" i="2" l="1"/>
  <c r="S66" i="2"/>
  <c r="T66" i="2"/>
  <c r="T67" i="2" l="1"/>
  <c r="S72" i="2"/>
  <c r="S67" i="2"/>
  <c r="S70" i="2"/>
  <c r="R70" i="2"/>
  <c r="R67" i="2"/>
  <c r="R72" i="2"/>
  <c r="T39" i="2"/>
  <c r="T72" i="2" l="1"/>
  <c r="T69" i="2"/>
  <c r="T70" i="2"/>
  <c r="R80" i="2"/>
  <c r="R82" i="2"/>
  <c r="S84" i="2"/>
  <c r="S80" i="2"/>
  <c r="S82" i="2"/>
  <c r="T76" i="2" l="1"/>
  <c r="V65" i="2"/>
  <c r="V30" i="2"/>
  <c r="U23" i="2"/>
  <c r="U24" i="2"/>
  <c r="U25" i="2"/>
  <c r="U26" i="2"/>
  <c r="V34" i="2"/>
  <c r="V24" i="2"/>
  <c r="V23" i="2"/>
  <c r="W34" i="2"/>
  <c r="V25" i="2"/>
  <c r="V26" i="2"/>
  <c r="U12" i="2" l="1"/>
  <c r="W25" i="2"/>
  <c r="V27" i="2"/>
  <c r="W23" i="2"/>
  <c r="W24" i="2"/>
  <c r="W26" i="2"/>
  <c r="W65" i="2" l="1"/>
  <c r="W30" i="2"/>
  <c r="U13" i="2"/>
  <c r="U15" i="2"/>
  <c r="U29" i="2"/>
  <c r="U27" i="2"/>
  <c r="U64" i="2"/>
  <c r="W27" i="2"/>
  <c r="U34" i="2" l="1"/>
  <c r="U19" i="2"/>
  <c r="V29" i="2"/>
  <c r="V31" i="2"/>
  <c r="W29" i="2" l="1"/>
  <c r="W31" i="2"/>
  <c r="U40" i="2" l="1"/>
  <c r="U21" i="2"/>
  <c r="V35" i="2"/>
  <c r="T19" i="2" l="1"/>
  <c r="T21" i="2"/>
  <c r="U35" i="2"/>
  <c r="U20" i="2"/>
  <c r="W35" i="2"/>
  <c r="T20" i="2" l="1"/>
  <c r="W37" i="2"/>
  <c r="W38" i="2"/>
  <c r="V37" i="2" l="1"/>
  <c r="T40" i="2"/>
  <c r="T43" i="2" l="1"/>
  <c r="S48" i="2"/>
  <c r="T80" i="2" l="1"/>
  <c r="T45" i="2"/>
  <c r="T84" i="2" l="1"/>
  <c r="T46" i="2"/>
  <c r="T81" i="2"/>
  <c r="T82" i="2"/>
  <c r="T88" i="2" l="1"/>
  <c r="U65" i="2" l="1"/>
  <c r="U31" i="2"/>
  <c r="U30" i="2"/>
  <c r="U43" i="2" l="1"/>
  <c r="U45" i="2"/>
  <c r="U67" i="2"/>
  <c r="U46" i="2" l="1"/>
  <c r="U70" i="2"/>
  <c r="U69" i="2"/>
  <c r="T48" i="2"/>
  <c r="U72" i="2"/>
  <c r="U80" i="2"/>
  <c r="U84" i="2" l="1"/>
  <c r="U52" i="2"/>
  <c r="U81" i="2"/>
  <c r="U82" i="2"/>
  <c r="U76" i="2"/>
  <c r="U88" i="2" l="1"/>
</calcChain>
</file>

<file path=xl/sharedStrings.xml><?xml version="1.0" encoding="utf-8"?>
<sst xmlns="http://schemas.openxmlformats.org/spreadsheetml/2006/main" count="387" uniqueCount="201">
  <si>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</si>
  <si>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</si>
  <si>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</si>
  <si>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</si>
  <si>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</si>
  <si>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</si>
  <si>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</si>
  <si>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</si>
  <si>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</si>
  <si>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</si>
  <si>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</si>
  <si>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</si>
  <si>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</si>
  <si>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</si>
  <si>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</si>
  <si>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</si>
  <si>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</si>
  <si>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</si>
  <si>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</si>
  <si>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</si>
  <si>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</si>
  <si>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</si>
  <si>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</si>
  <si>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</si>
  <si>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</si>
  <si>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</si>
  <si>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</si>
  <si>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</si>
  <si>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</si>
  <si>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</si>
  <si>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</si>
  <si>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</si>
  <si>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</si>
  <si>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</si>
  <si>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</si>
  <si>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</si>
  <si>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</si>
  <si>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</si>
  <si>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</si>
  <si>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</si>
  <si>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</si>
  <si>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</si>
  <si>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</si>
  <si>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</si>
  <si>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</si>
  <si>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</si>
  <si>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</si>
  <si>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</si>
  <si>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</si>
  <si>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</si>
  <si>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</si>
  <si>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</si>
  <si>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</si>
  <si>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</si>
  <si>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</si>
  <si>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</si>
  <si>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</si>
  <si>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</si>
  <si>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</si>
  <si>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</si>
  <si>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</si>
  <si>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</si>
  <si>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</si>
  <si>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</si>
  <si>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</si>
  <si>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</si>
  <si>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</si>
  <si>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</si>
  <si>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</si>
  <si>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</si>
  <si>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</si>
  <si>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</si>
  <si>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</si>
  <si>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</si>
  <si>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</si>
  <si>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</si>
  <si>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</si>
  <si>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</si>
  <si>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</si>
  <si>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</si>
  <si>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</si>
  <si>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</si>
  <si>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</si>
  <si>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</si>
  <si>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</si>
  <si>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</si>
  <si>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</si>
  <si>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</si>
  <si>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</si>
  <si>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</si>
  <si>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</si>
  <si>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</si>
  <si>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</si>
  <si>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</si>
  <si>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</si>
  <si>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</si>
  <si>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</si>
  <si>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</si>
  <si>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</si>
  <si>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</si>
  <si>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</si>
  <si>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</si>
  <si>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</si>
  <si>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</si>
  <si>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</si>
  <si>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</si>
  <si>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</si>
  <si>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</si>
  <si>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</si>
  <si>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</si>
  <si>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</si>
  <si>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</si>
  <si>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</si>
  <si>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</si>
  <si>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</si>
  <si>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</si>
  <si>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</si>
  <si>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</si>
  <si>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</si>
  <si>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</si>
  <si>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</si>
  <si>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</si>
  <si>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</si>
  <si>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</si>
  <si>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</si>
  <si>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</si>
  <si>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</si>
  <si>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</si>
  <si>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</si>
  <si>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</si>
  <si>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</si>
  <si>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</si>
  <si>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</si>
  <si>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</si>
  <si>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</si>
  <si>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</si>
  <si>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</si>
  <si>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</si>
  <si>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</si>
  <si>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</si>
  <si>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</si>
  <si>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</si>
  <si>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</si>
  <si>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</si>
  <si>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</si>
  <si>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</si>
  <si>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</si>
  <si>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</si>
  <si>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</si>
  <si>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</si>
  <si>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</si>
  <si>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</si>
  <si>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</si>
  <si>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</si>
  <si>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</si>
  <si>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</si>
  <si>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</si>
  <si>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</si>
  <si>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</si>
  <si>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</si>
  <si>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</si>
  <si>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</si>
  <si>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</si>
  <si>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</si>
  <si>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</si>
  <si>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</si>
  <si>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</si>
  <si>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</si>
  <si>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</si>
  <si>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</si>
  <si>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</si>
  <si>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</si>
  <si>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</si>
  <si>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</si>
  <si>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</si>
  <si>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</si>
  <si>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</si>
  <si>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</si>
  <si>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</si>
  <si>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TOTAL ANNUAL CHARGE (EXCL.ECN) (2017/18 PRICES)</t>
  </si>
  <si>
    <t>% MOVEMENT IN DOMESTIC CUSTOMER BILL (2017/18 PRICES)</t>
  </si>
  <si>
    <t>Potential future effects of DEM. Changes to domestic EUC bands</t>
  </si>
  <si>
    <t>2017/18 SCORES ASSUMED THIS LEVEL WILL BE MAINTAINED GOING FORWARD</t>
  </si>
  <si>
    <t>UPDATED TO REFLECT 2017/18 PRICE BASE</t>
  </si>
  <si>
    <t xml:space="preserve">                             SGN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</si>
  <si>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</si>
  <si>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</si>
  <si>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</si>
  <si>
    <t>Impact of proposed NTS Charging Methodology MOD0678</t>
  </si>
  <si>
    <t>TRUE-UP BETWEEN FORECAST AND ACTUAL RPI</t>
  </si>
  <si>
    <t>MOD 186 REPORT UPDATE JUNE 2019</t>
  </si>
  <si>
    <t>(UPDATE MARCH 2019)</t>
  </si>
  <si>
    <t>MOVEMENT MARCH 2019 TO JUNE 2019</t>
  </si>
  <si>
    <t>REFLECTS REVISED RATES 2019/20 ONWARDS</t>
  </si>
  <si>
    <t>REFLECTS NTS INDICATIVE PRICES UPDATED APRIL 2019, USING OCTOBER 2018 GAS YEAR BOOKINGS</t>
  </si>
  <si>
    <t>REFLECTS NTS INDICATIVE PRICES UPDATED APRIL 2019, NO IMPACT OF NTS CHARGING METHODOLOGY FROM OCTOBER 2019 ONWARDS</t>
  </si>
  <si>
    <t>REFLECTS 2018/19 ACTUALS AND 31 MAY 2019 COST OF GAS FORECAST</t>
  </si>
  <si>
    <t>REFLECTS COST OF GAS FORECAST 31 MAY 2019</t>
  </si>
  <si>
    <t>RELECTS 2018/19 FINALS. 2019/20 ONWARDS AS AT FP's</t>
  </si>
  <si>
    <t>REFLECTS ACTUALS FOR YEAR 2018/19 AND ASSUMED MAXIMUM SPEND ALL FUTURE YEARS</t>
  </si>
  <si>
    <t>FORECAST REFLECTS MAY 2019 HM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</si>
</sst>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4" fontId="91" fillId="0" borderId="0" applyFont="0" applyFill="0" applyBorder="0" applyAlignment="0" applyProtection="0"/>
    <xf numFmtId="0" fontId="94" fillId="0" borderId="0"/>
    <xf numFmtId="185" fontId="27" fillId="0" borderId="0" applyProtection="0"/>
    <xf numFmtId="9" fontId="27" fillId="0" borderId="0"/>
    <xf numFmtId="9" fontId="93" fillId="0" borderId="0"/>
    <xf numFmtId="186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1" fillId="0" borderId="0" applyFont="0" applyFill="0" applyBorder="0" applyAlignment="0" applyProtection="0"/>
    <xf numFmtId="0" fontId="27" fillId="0" borderId="0"/>
    <xf numFmtId="188" fontId="91" fillId="0" borderId="0" applyFont="0" applyFill="0" applyBorder="0" applyAlignment="0" applyProtection="0"/>
    <xf numFmtId="189" fontId="91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8" fillId="0" borderId="0" applyNumberFormat="0" applyBorder="0" applyAlignment="0"/>
    <xf numFmtId="178" fontId="95" fillId="0" borderId="0"/>
    <xf numFmtId="191" fontId="27" fillId="0" borderId="0" applyFont="0" applyFill="0" applyBorder="0" applyProtection="0">
      <alignment horizontal="right"/>
    </xf>
    <xf numFmtId="192" fontId="95" fillId="0" borderId="0"/>
    <xf numFmtId="40" fontId="95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5" fontId="100" fillId="93" borderId="0" applyBorder="0" applyProtection="0"/>
    <xf numFmtId="196" fontId="101" fillId="94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5" borderId="10">
      <alignment horizontal="center"/>
      <protection locked="0"/>
    </xf>
    <xf numFmtId="3" fontId="104" fillId="95" borderId="0">
      <alignment horizontal="center"/>
      <protection locked="0"/>
    </xf>
    <xf numFmtId="197" fontId="102" fillId="67" borderId="0" applyBorder="0">
      <alignment horizontal="left" vertical="center"/>
    </xf>
    <xf numFmtId="17" fontId="93" fillId="95" borderId="10">
      <alignment horizontal="center"/>
      <protection locked="0"/>
    </xf>
    <xf numFmtId="198" fontId="102" fillId="0" borderId="38">
      <alignment horizontal="right" vertical="center"/>
      <protection locked="0"/>
    </xf>
    <xf numFmtId="197" fontId="102" fillId="0" borderId="38">
      <alignment horizontal="right" vertical="center"/>
      <protection locked="0"/>
    </xf>
    <xf numFmtId="199" fontId="102" fillId="0" borderId="38">
      <alignment horizontal="right" vertical="center"/>
      <protection locked="0"/>
    </xf>
    <xf numFmtId="10" fontId="105" fillId="0" borderId="10"/>
    <xf numFmtId="38" fontId="73" fillId="0" borderId="0"/>
    <xf numFmtId="200" fontId="27" fillId="0" borderId="0" applyNumberFormat="0" applyFont="0" applyAlignment="0" applyProtection="0"/>
    <xf numFmtId="201" fontId="106" fillId="0" borderId="0" applyFont="0" applyFill="0" applyBorder="0" applyAlignment="0" applyProtection="0"/>
    <xf numFmtId="9" fontId="107" fillId="0" borderId="0">
      <alignment horizontal="center"/>
    </xf>
    <xf numFmtId="202" fontId="27" fillId="95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10" fillId="0" borderId="0"/>
    <xf numFmtId="203" fontId="27" fillId="0" borderId="0" applyFill="0" applyBorder="0" applyAlignment="0"/>
    <xf numFmtId="0" fontId="111" fillId="0" borderId="0" applyNumberFormat="0" applyAlignment="0">
      <alignment horizontal="center"/>
    </xf>
    <xf numFmtId="183" fontId="112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3" fillId="0" borderId="0" applyFill="0" applyBorder="0">
      <protection locked="0"/>
    </xf>
    <xf numFmtId="210" fontId="115" fillId="0" borderId="0" applyFill="0" applyBorder="0"/>
    <xf numFmtId="210" fontId="116" fillId="0" borderId="0" applyFill="0" applyBorder="0">
      <protection locked="0"/>
    </xf>
    <xf numFmtId="211" fontId="117" fillId="0" borderId="43" applyBorder="0"/>
    <xf numFmtId="44" fontId="27" fillId="0" borderId="0" applyFont="0" applyFill="0" applyBorder="0" applyAlignment="0" applyProtection="0"/>
    <xf numFmtId="212" fontId="93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1" fontId="115" fillId="0" borderId="0" applyFill="0" applyBorder="0">
      <alignment horizontal="right"/>
    </xf>
    <xf numFmtId="181" fontId="116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20" fontId="27" fillId="0" borderId="0">
      <protection locked="0"/>
    </xf>
    <xf numFmtId="220" fontId="93" fillId="0" borderId="0">
      <protection locked="0"/>
    </xf>
    <xf numFmtId="174" fontId="27" fillId="0" borderId="0" applyFont="0" applyFill="0" applyBorder="0" applyAlignment="0" applyProtection="0"/>
    <xf numFmtId="221" fontId="93" fillId="0" borderId="0" applyFont="0" applyFill="0" applyBorder="0" applyProtection="0">
      <alignment horizontal="center" vertical="center"/>
    </xf>
    <xf numFmtId="222" fontId="96" fillId="0" borderId="0" applyFill="0" applyBorder="0">
      <alignment horizontal="right"/>
    </xf>
    <xf numFmtId="223" fontId="96" fillId="0" borderId="0" applyFill="0" applyBorder="0">
      <alignment horizontal="right"/>
    </xf>
    <xf numFmtId="224" fontId="96" fillId="0" borderId="0" applyFill="0" applyBorder="0">
      <alignment horizontal="right"/>
    </xf>
    <xf numFmtId="225" fontId="106" fillId="0" borderId="0">
      <protection locked="0"/>
    </xf>
    <xf numFmtId="38" fontId="122" fillId="0" borderId="0" applyBorder="0"/>
    <xf numFmtId="226" fontId="96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1" fillId="101" borderId="14" applyAlignment="0" applyProtection="0"/>
    <xf numFmtId="189" fontId="118" fillId="99" borderId="0" applyNumberFormat="0" applyFill="0" applyBorder="0"/>
    <xf numFmtId="9" fontId="93" fillId="95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0" borderId="10" applyNumberFormat="0" applyAlignment="0" applyProtection="0"/>
    <xf numFmtId="0" fontId="27" fillId="102" borderId="0"/>
    <xf numFmtId="0" fontId="124" fillId="0" borderId="0"/>
    <xf numFmtId="0" fontId="125" fillId="100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200" fontId="101" fillId="0" borderId="0" applyProtection="0"/>
    <xf numFmtId="228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3" borderId="0"/>
    <xf numFmtId="15" fontId="104" fillId="104" borderId="46"/>
    <xf numFmtId="229" fontId="104" fillId="95" borderId="46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235" fontId="93" fillId="95" borderId="47"/>
    <xf numFmtId="15" fontId="93" fillId="95" borderId="47"/>
    <xf numFmtId="49" fontId="93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30" fillId="105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6" borderId="0"/>
    <xf numFmtId="238" fontId="129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4" fillId="0" borderId="0" applyFont="0" applyFill="0" applyBorder="0" applyAlignment="0" applyProtection="0"/>
    <xf numFmtId="242" fontId="94" fillId="0" borderId="0" applyFont="0" applyFill="0" applyBorder="0" applyAlignment="0" applyProtection="0"/>
    <xf numFmtId="243" fontId="96" fillId="0" borderId="0" applyFill="0" applyBorder="0">
      <alignment horizontal="right"/>
    </xf>
    <xf numFmtId="0" fontId="135" fillId="107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4" fillId="0" borderId="0" applyFont="0" applyFill="0" applyBorder="0" applyAlignment="0" applyProtection="0"/>
    <xf numFmtId="245" fontId="94" fillId="0" borderId="0" applyFont="0" applyFill="0" applyBorder="0" applyAlignment="0" applyProtection="0"/>
    <xf numFmtId="246" fontId="136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8" fontId="140" fillId="0" borderId="0"/>
    <xf numFmtId="178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43" fontId="141" fillId="0" borderId="0"/>
    <xf numFmtId="37" fontId="27" fillId="0" borderId="0" applyProtection="0"/>
    <xf numFmtId="249" fontId="142" fillId="0" borderId="0" applyFont="0" applyFill="0" applyBorder="0" applyAlignment="0" applyProtection="0"/>
    <xf numFmtId="250" fontId="142" fillId="0" borderId="0" applyFont="0" applyFill="0" applyBorder="0" applyAlignment="0" applyProtection="0"/>
    <xf numFmtId="251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1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6" fillId="0" borderId="0" applyFill="0" applyBorder="0">
      <protection locked="0"/>
    </xf>
    <xf numFmtId="252" fontId="115" fillId="0" borderId="0" applyFill="0" applyBorder="0"/>
    <xf numFmtId="0" fontId="117" fillId="0" borderId="43" applyBorder="0"/>
    <xf numFmtId="253" fontId="95" fillId="0" borderId="0" applyFont="0" applyFill="0" applyBorder="0" applyProtection="0">
      <alignment horizontal="right"/>
    </xf>
    <xf numFmtId="254" fontId="146" fillId="80" borderId="50" applyFont="0" applyFill="0" applyBorder="0" applyAlignment="0" applyProtection="0"/>
    <xf numFmtId="252" fontId="146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7" fillId="0" borderId="0"/>
    <xf numFmtId="220" fontId="148" fillId="0" borderId="48">
      <alignment horizontal="right"/>
    </xf>
    <xf numFmtId="193" fontId="27" fillId="97" borderId="0" applyFont="0" applyFill="0" applyBorder="0" applyAlignment="0" applyProtection="0"/>
    <xf numFmtId="257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6" fillId="0" borderId="0" applyFont="0" applyFill="0" applyBorder="0" applyAlignment="0" applyProtection="0">
      <alignment horizontal="right"/>
    </xf>
    <xf numFmtId="262" fontId="93" fillId="0" borderId="10">
      <alignment horizontal="right"/>
    </xf>
    <xf numFmtId="0" fontId="150" fillId="110" borderId="36" applyNumberFormat="0" applyAlignment="0" applyProtection="0"/>
    <xf numFmtId="200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1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9" fillId="0" borderId="0"/>
    <xf numFmtId="264" fontId="118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8" fillId="0" borderId="39"/>
    <xf numFmtId="266" fontId="30" fillId="0" borderId="0" applyFill="0" applyBorder="0" applyAlignment="0"/>
    <xf numFmtId="227" fontId="27" fillId="0" borderId="0"/>
    <xf numFmtId="0" fontId="135" fillId="112" borderId="0"/>
    <xf numFmtId="40" fontId="152" fillId="0" borderId="0" applyBorder="0">
      <alignment horizontal="right"/>
    </xf>
    <xf numFmtId="41" fontId="104" fillId="95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99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3" borderId="0"/>
    <xf numFmtId="236" fontId="148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9" fillId="0" borderId="14" applyFill="0"/>
    <xf numFmtId="209" fontId="159" fillId="0" borderId="39" applyFill="0"/>
    <xf numFmtId="209" fontId="115" fillId="0" borderId="14" applyFill="0"/>
    <xf numFmtId="209" fontId="115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60" fillId="0" borderId="0"/>
    <xf numFmtId="0" fontId="114" fillId="0" borderId="36" applyNumberFormat="0" applyFill="0" applyProtection="0"/>
    <xf numFmtId="262" fontId="93" fillId="96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2" fillId="0" borderId="45" applyProtection="0"/>
    <xf numFmtId="37" fontId="91" fillId="0" borderId="0" applyNumberFormat="0" applyFont="0" applyFill="0" applyBorder="0" applyProtection="0"/>
    <xf numFmtId="262" fontId="93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2" fontId="164" fillId="0" borderId="0" applyFont="0" applyFill="0" applyBorder="0" applyAlignment="0" applyProtection="0"/>
    <xf numFmtId="273" fontId="91" fillId="0" borderId="0" applyFont="0" applyFill="0" applyBorder="0" applyAlignment="0" applyProtection="0"/>
    <xf numFmtId="274" fontId="164" fillId="0" borderId="0" applyFont="0" applyFill="0" applyBorder="0" applyAlignment="0" applyProtection="0"/>
    <xf numFmtId="275" fontId="91" fillId="0" borderId="0" applyFont="0" applyFill="0" applyBorder="0" applyAlignment="0" applyProtection="0"/>
    <xf numFmtId="14" fontId="106" fillId="0" borderId="0" applyFont="0" applyFill="0" applyBorder="0" applyProtection="0"/>
    <xf numFmtId="267" fontId="95" fillId="0" borderId="0" applyFont="0" applyFill="0" applyBorder="0" applyProtection="0">
      <alignment horizontal="right"/>
    </xf>
    <xf numFmtId="276" fontId="96" fillId="0" borderId="0" applyFill="0" applyBorder="0">
      <alignment horizontal="right"/>
    </xf>
    <xf numFmtId="277" fontId="106" fillId="0" borderId="0"/>
    <xf numFmtId="209" fontId="106" fillId="0" borderId="0" applyFont="0" applyFill="0" applyBorder="0" applyAlignment="0" applyProtection="0"/>
    <xf numFmtId="278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4" fillId="104" borderId="46"/>
    <xf numFmtId="229" fontId="104" fillId="95" borderId="46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235" fontId="93" fillId="95" borderId="47"/>
    <xf numFmtId="15" fontId="93" fillId="95" borderId="47"/>
    <xf numFmtId="49" fontId="93" fillId="95" borderId="47"/>
    <xf numFmtId="43" fontId="141" fillId="0" borderId="0"/>
    <xf numFmtId="5" fontId="147" fillId="0" borderId="0"/>
    <xf numFmtId="41" fontId="104" fillId="95" borderId="0">
      <alignment horizontal="center"/>
      <protection locked="0"/>
    </xf>
    <xf numFmtId="198" fontId="102" fillId="0" borderId="54">
      <alignment horizontal="right" vertical="center"/>
      <protection locked="0"/>
    </xf>
    <xf numFmtId="197" fontId="102" fillId="0" borderId="54">
      <alignment horizontal="right" vertical="center"/>
      <protection locked="0"/>
    </xf>
    <xf numFmtId="199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9" fillId="0" borderId="56" applyFill="0"/>
    <xf numFmtId="209" fontId="115" fillId="0" borderId="56" applyFill="0"/>
    <xf numFmtId="0" fontId="114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98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0" fontId="18" fillId="92" borderId="0" xfId="0" applyFont="1" applyFill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6" fillId="0" borderId="0" xfId="0" applyFont="1" applyAlignment="1">
      <alignment horizontal="right"/>
    </xf>
    <xf numFmtId="17" fontId="86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7" borderId="0" xfId="0" applyFont="1" applyFill="1"/>
    <xf numFmtId="0" fontId="88" fillId="0" borderId="0" xfId="0" applyFont="1" applyAlignment="1">
      <alignment horizontal="center"/>
    </xf>
    <xf numFmtId="0" fontId="88" fillId="87" borderId="0" xfId="0" applyFont="1" applyFill="1" applyAlignment="1">
      <alignment horizontal="center"/>
    </xf>
    <xf numFmtId="0" fontId="89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5" fillId="87" borderId="0" xfId="0" applyFont="1" applyFill="1" applyAlignment="1">
      <alignment horizontal="center"/>
    </xf>
    <xf numFmtId="0" fontId="85" fillId="87" borderId="0" xfId="0" applyFont="1" applyFill="1"/>
    <xf numFmtId="0" fontId="14" fillId="87" borderId="0" xfId="0" applyFont="1" applyFill="1"/>
    <xf numFmtId="0" fontId="85" fillId="0" borderId="0" xfId="0" applyFont="1" applyAlignment="1">
      <alignment horizontal="center"/>
    </xf>
    <xf numFmtId="17" fontId="166" fillId="0" borderId="0" xfId="0" applyNumberFormat="1" applyFont="1" applyAlignment="1">
      <alignment horizontal="center"/>
    </xf>
    <xf numFmtId="0" fontId="85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8" fillId="87" borderId="14" xfId="0" applyFont="1" applyFill="1" applyBorder="1" applyAlignment="1">
      <alignment horizontal="left" vertical="center" indent="1"/>
    </xf>
    <xf numFmtId="0" fontId="168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7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9" fillId="92" borderId="10" xfId="1" applyNumberFormat="1" applyFont="1" applyFill="1" applyBorder="1" applyAlignment="1">
      <alignment horizontal="center" vertical="center"/>
    </xf>
    <xf numFmtId="167" fontId="169" fillId="92" borderId="10" xfId="1" applyNumberFormat="1" applyFont="1" applyFill="1" applyBorder="1" applyAlignment="1" applyProtection="1">
      <alignment horizontal="center" vertical="center"/>
    </xf>
    <xf numFmtId="0" fontId="168" fillId="87" borderId="13" xfId="0" applyFont="1" applyFill="1" applyBorder="1" applyAlignment="1" applyProtection="1">
      <alignment horizontal="left" vertical="center" indent="1"/>
    </xf>
    <xf numFmtId="0" fontId="170" fillId="0" borderId="0" xfId="0" applyFont="1" applyFill="1" applyAlignment="1">
      <alignment vertical="center"/>
    </xf>
    <xf numFmtId="165" fontId="171" fillId="92" borderId="10" xfId="1" applyNumberFormat="1" applyFont="1" applyFill="1" applyBorder="1" applyAlignment="1">
      <alignment horizontal="center" vertical="center"/>
    </xf>
    <xf numFmtId="165" fontId="166" fillId="92" borderId="10" xfId="1" applyNumberFormat="1" applyFont="1" applyFill="1" applyBorder="1" applyAlignment="1">
      <alignment horizontal="center" vertical="center"/>
    </xf>
    <xf numFmtId="177" fontId="167" fillId="87" borderId="10" xfId="1" applyNumberFormat="1" applyFont="1" applyFill="1" applyBorder="1" applyAlignment="1">
      <alignment horizontal="center" vertical="center"/>
    </xf>
    <xf numFmtId="165" fontId="169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2" fillId="0" borderId="10" xfId="0" applyNumberFormat="1" applyFont="1" applyFill="1" applyBorder="1" applyAlignment="1">
      <alignment horizontal="center" vertical="center"/>
    </xf>
    <xf numFmtId="179" fontId="172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3" fillId="92" borderId="12" xfId="0" applyNumberFormat="1" applyFont="1" applyFill="1" applyBorder="1" applyAlignment="1">
      <alignment horizontal="center" vertical="center"/>
    </xf>
    <xf numFmtId="167" fontId="173" fillId="92" borderId="10" xfId="1" applyNumberFormat="1" applyFont="1" applyFill="1" applyBorder="1" applyAlignment="1" applyProtection="1">
      <alignment horizontal="center" vertical="center"/>
    </xf>
    <xf numFmtId="0" fontId="174" fillId="0" borderId="0" xfId="0" applyFont="1"/>
    <xf numFmtId="167" fontId="173" fillId="92" borderId="10" xfId="1" applyNumberFormat="1" applyFont="1" applyFill="1" applyBorder="1" applyAlignment="1">
      <alignment horizontal="center" vertical="center"/>
    </xf>
    <xf numFmtId="168" fontId="173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1" fillId="0" borderId="0" xfId="0" applyFont="1" applyAlignment="1"/>
    <xf numFmtId="0" fontId="168" fillId="87" borderId="0" xfId="0" applyFont="1" applyFill="1" applyBorder="1" applyAlignment="1" applyProtection="1">
      <alignment horizontal="left" vertical="center" indent="1"/>
    </xf>
    <xf numFmtId="10" fontId="172" fillId="0" borderId="10" xfId="1" applyNumberFormat="1" applyFont="1" applyFill="1" applyBorder="1" applyAlignment="1">
      <alignment horizontal="center" vertical="center"/>
    </xf>
    <xf numFmtId="168" fontId="172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Alignment="1">
      <alignment horizontal="center"/>
    </xf>
    <xf numFmtId="177" fontId="167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5" fillId="92" borderId="10" xfId="1" applyNumberFormat="1" applyFont="1" applyFill="1" applyBorder="1" applyAlignment="1">
      <alignment horizontal="center" vertical="center"/>
    </xf>
    <xf numFmtId="4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165" fontId="19" fillId="92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84" fillId="87" borderId="13" xfId="0" applyFont="1" applyFill="1" applyBorder="1" applyAlignment="1" applyProtection="1">
      <alignment horizontal="left" vertical="center" indent="1"/>
    </xf>
    <xf numFmtId="9" fontId="18" fillId="0" borderId="0" xfId="1" applyNumberFormat="1" applyFont="1" applyBorder="1" applyAlignment="1">
      <alignment horizontal="center" vertical="center" wrapText="1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69" fillId="91" borderId="12" xfId="0" applyFont="1" applyFill="1" applyBorder="1" applyAlignment="1" applyProtection="1">
      <alignment horizontal="left" vertical="center" indent="1"/>
      <protection locked="0"/>
    </xf>
    <xf numFmtId="0" fontId="169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0" xfId="0" applyFont="1" applyFill="1" applyBorder="1" applyAlignment="1">
      <alignment horizontal="left" vertical="center" indent="1"/>
    </xf>
    <xf numFmtId="0" fontId="90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2</xdr:row>
      <xdr:rowOff>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ortation%20Charging\UNC\Mod%20186\JUNE%202017%20Mod%20186\Final\SGN%20Southern%20June%202017%20Mod%20186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11">
          <cell r="H11">
            <v>2.8846428936344148E-2</v>
          </cell>
        </row>
        <row r="72">
          <cell r="H72">
            <v>2.92E-2</v>
          </cell>
        </row>
        <row r="73">
          <cell r="H73"/>
        </row>
        <row r="74">
          <cell r="H74"/>
        </row>
        <row r="75">
          <cell r="H75"/>
        </row>
        <row r="76">
          <cell r="H76"/>
        </row>
        <row r="77">
          <cell r="H77"/>
        </row>
        <row r="78">
          <cell r="H78"/>
        </row>
        <row r="79">
          <cell r="H79"/>
        </row>
        <row r="80">
          <cell r="H80"/>
        </row>
        <row r="81">
          <cell r="H81"/>
        </row>
        <row r="82">
          <cell r="H82"/>
        </row>
        <row r="83">
          <cell r="H83"/>
        </row>
        <row r="84">
          <cell r="H84"/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/>
        </row>
        <row r="94">
          <cell r="H94"/>
        </row>
        <row r="95">
          <cell r="H95"/>
        </row>
        <row r="96">
          <cell r="H96">
            <v>0</v>
          </cell>
        </row>
        <row r="98">
          <cell r="H98">
            <v>0</v>
          </cell>
        </row>
        <row r="99">
          <cell r="H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3"/>
  <sheetViews>
    <sheetView showGridLines="0" tabSelected="1" zoomScale="55" zoomScaleNormal="55" workbookViewId="0">
      <selection activeCell="D13" sqref="D13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6" width="12.6640625" style="199" customWidth="1"/>
    <col min="17" max="17" width="2.6640625" style="90" customWidth="1"/>
    <col min="18" max="18" width="78.44140625" style="90" customWidth="1"/>
    <col min="19" max="19" width="2.6640625" style="90" customWidth="1"/>
    <col min="20" max="20" width="60.6640625" style="90" customWidth="1"/>
    <col min="21" max="21" width="1.109375" style="90" customWidth="1"/>
    <col min="22" max="22" width="3.109375" style="90" customWidth="1"/>
    <col min="23" max="16384" width="12.6640625" style="90"/>
  </cols>
  <sheetData>
    <row r="1" spans="1:21" s="101" customFormat="1" ht="9" customHeight="1">
      <c r="A1" s="164"/>
      <c r="B1" s="164"/>
      <c r="C1" s="164"/>
      <c r="D1" s="165"/>
      <c r="E1" s="165"/>
      <c r="F1" s="165"/>
      <c r="G1" s="192"/>
      <c r="H1" s="192"/>
      <c r="I1" s="192"/>
      <c r="J1" s="192"/>
      <c r="K1" s="193"/>
      <c r="L1" s="194"/>
      <c r="M1" s="194"/>
      <c r="N1" s="194"/>
      <c r="O1" s="194"/>
      <c r="P1" s="194"/>
      <c r="Q1" s="169"/>
      <c r="R1" s="169"/>
      <c r="S1" s="169"/>
      <c r="T1" s="169"/>
      <c r="U1" s="169"/>
    </row>
    <row r="2" spans="1:21" s="101" customFormat="1" ht="14.4">
      <c r="A2" s="164"/>
      <c r="B2" s="49"/>
      <c r="C2" s="49"/>
      <c r="D2" s="128"/>
      <c r="E2" s="128"/>
      <c r="F2" s="128"/>
      <c r="G2" s="195"/>
      <c r="H2" s="195"/>
      <c r="I2" s="195"/>
      <c r="J2" s="196"/>
      <c r="K2" s="197"/>
      <c r="L2" s="198"/>
      <c r="M2" s="198"/>
      <c r="N2" s="198"/>
      <c r="O2" s="198"/>
      <c r="P2" s="198"/>
      <c r="U2" s="169"/>
    </row>
    <row r="3" spans="1:21" s="101" customFormat="1" ht="28.8">
      <c r="A3" s="164"/>
      <c r="B3" s="168" t="s">
        <v>166</v>
      </c>
      <c r="C3" s="49"/>
      <c r="D3" s="172" t="s">
        <v>184</v>
      </c>
      <c r="E3" s="128"/>
      <c r="F3" s="128"/>
      <c r="G3" s="290" t="s">
        <v>190</v>
      </c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169"/>
    </row>
    <row r="4" spans="1:21" s="101" customFormat="1" ht="31.5" customHeight="1">
      <c r="A4" s="164"/>
      <c r="B4" s="166"/>
      <c r="C4" s="49"/>
      <c r="D4" s="172" t="s">
        <v>167</v>
      </c>
      <c r="E4" s="170"/>
      <c r="F4" s="17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171"/>
    </row>
    <row r="5" spans="1:21" s="101" customFormat="1" ht="14.4">
      <c r="A5" s="164"/>
      <c r="B5" s="49"/>
      <c r="C5" s="49"/>
      <c r="D5" s="128"/>
      <c r="E5" s="128"/>
      <c r="F5" s="128"/>
      <c r="G5" s="195"/>
      <c r="H5" s="195"/>
      <c r="I5" s="195"/>
      <c r="J5" s="195"/>
      <c r="K5" s="197"/>
      <c r="L5" s="198"/>
      <c r="M5" s="198"/>
      <c r="N5" s="198"/>
      <c r="O5" s="198"/>
      <c r="P5" s="198"/>
      <c r="U5" s="169"/>
    </row>
    <row r="6" spans="1:21" s="101" customFormat="1" ht="6.75" customHeight="1">
      <c r="A6" s="164"/>
      <c r="B6" s="164"/>
      <c r="C6" s="164"/>
      <c r="D6" s="165"/>
      <c r="E6" s="165"/>
      <c r="F6" s="165"/>
      <c r="G6" s="192"/>
      <c r="H6" s="192"/>
      <c r="I6" s="192"/>
      <c r="J6" s="192"/>
      <c r="K6" s="193"/>
      <c r="L6" s="194"/>
      <c r="M6" s="194"/>
      <c r="N6" s="194"/>
      <c r="O6" s="194"/>
      <c r="P6" s="194"/>
      <c r="Q6" s="169"/>
      <c r="R6" s="169"/>
      <c r="S6" s="169"/>
      <c r="T6" s="169"/>
      <c r="U6" s="169"/>
    </row>
    <row r="7" spans="1:21" ht="9.9" customHeight="1"/>
    <row r="8" spans="1:21" s="2" customFormat="1" ht="60" customHeight="1">
      <c r="C8" s="3"/>
      <c r="D8" s="132" t="s">
        <v>0</v>
      </c>
      <c r="E8" s="133" t="s">
        <v>1</v>
      </c>
      <c r="F8" s="4"/>
      <c r="G8" s="134" t="s">
        <v>2</v>
      </c>
      <c r="H8" s="135" t="s">
        <v>3</v>
      </c>
      <c r="I8" s="135" t="s">
        <v>4</v>
      </c>
      <c r="J8" s="135" t="s">
        <v>5</v>
      </c>
      <c r="K8" s="135" t="s">
        <v>6</v>
      </c>
      <c r="L8" s="135" t="s">
        <v>7</v>
      </c>
      <c r="M8" s="135" t="s">
        <v>8</v>
      </c>
      <c r="N8" s="135" t="s">
        <v>9</v>
      </c>
      <c r="O8" s="182" t="s">
        <v>10</v>
      </c>
      <c r="P8" s="182" t="s">
        <v>177</v>
      </c>
      <c r="R8" s="268" t="s">
        <v>176</v>
      </c>
      <c r="T8" s="183" t="s">
        <v>172</v>
      </c>
    </row>
    <row r="9" spans="1:21" ht="9.9" customHeight="1">
      <c r="O9" s="200"/>
      <c r="P9" s="200"/>
    </row>
    <row r="10" spans="1:21" s="5" customFormat="1" ht="30" customHeight="1">
      <c r="B10" s="37" t="s">
        <v>11</v>
      </c>
      <c r="C10" s="6"/>
      <c r="D10" s="275" t="s">
        <v>12</v>
      </c>
      <c r="E10" s="291"/>
      <c r="F10" s="39"/>
      <c r="G10" s="201"/>
      <c r="H10" s="201"/>
      <c r="I10" s="201"/>
      <c r="J10" s="201"/>
      <c r="K10" s="201"/>
      <c r="L10" s="201"/>
      <c r="M10" s="201"/>
      <c r="N10" s="201"/>
      <c r="O10" s="202"/>
      <c r="P10" s="241"/>
      <c r="R10" s="40" t="s">
        <v>13</v>
      </c>
      <c r="T10" s="40" t="s">
        <v>14</v>
      </c>
    </row>
    <row r="11" spans="1:21" ht="9.9" customHeight="1">
      <c r="O11" s="200"/>
      <c r="P11" s="200"/>
      <c r="R11" s="91"/>
      <c r="T11" s="91"/>
    </row>
    <row r="12" spans="1:21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21">
        <v>1.1630215598843192</v>
      </c>
      <c r="H12" s="221">
        <v>1.2050875378593013</v>
      </c>
      <c r="I12" s="221">
        <v>1.2266549870484693</v>
      </c>
      <c r="J12" s="221">
        <v>1.2327386971247207</v>
      </c>
      <c r="K12" s="221">
        <v>1.2709248320611219</v>
      </c>
      <c r="L12" s="221">
        <v>1.3140299673349833</v>
      </c>
      <c r="M12" s="221">
        <v>1.3585928553224329</v>
      </c>
      <c r="N12" s="221">
        <v>1.390291386702396</v>
      </c>
      <c r="O12" s="203"/>
      <c r="P12" s="203"/>
      <c r="R12" s="188" t="s">
        <v>200</v>
      </c>
      <c r="S12" s="13"/>
      <c r="T12" s="14"/>
    </row>
    <row r="13" spans="1:21" s="7" customFormat="1" ht="30" customHeight="1">
      <c r="B13" s="38">
        <v>2</v>
      </c>
      <c r="C13" s="8"/>
      <c r="D13" s="125" t="s">
        <v>17</v>
      </c>
      <c r="E13" s="162"/>
      <c r="F13" s="11"/>
      <c r="G13" s="222">
        <v>2.6500000000000003E-2</v>
      </c>
      <c r="H13" s="222">
        <v>3.6169559899789178E-2</v>
      </c>
      <c r="I13" s="222">
        <v>1.7896997945460506E-2</v>
      </c>
      <c r="J13" s="222">
        <v>4.9595934802252805E-3</v>
      </c>
      <c r="K13" s="222">
        <v>3.097666604079825E-2</v>
      </c>
      <c r="L13" s="222">
        <v>3.3916353026131101E-2</v>
      </c>
      <c r="M13" s="222">
        <v>3.3913144369019724E-2</v>
      </c>
      <c r="N13" s="222">
        <v>2.3331884350621127E-2</v>
      </c>
      <c r="O13" s="203"/>
      <c r="P13" s="203"/>
      <c r="R13" s="12"/>
      <c r="S13" s="13"/>
      <c r="T13" s="14"/>
    </row>
    <row r="14" spans="1:21" s="7" customFormat="1" ht="30" customHeight="1">
      <c r="B14" s="38">
        <v>3</v>
      </c>
      <c r="C14" s="8"/>
      <c r="D14" s="123" t="s">
        <v>18</v>
      </c>
      <c r="E14" s="162"/>
      <c r="F14" s="11"/>
      <c r="G14" s="222">
        <v>2.8846428936344221E-2</v>
      </c>
      <c r="H14" s="222">
        <v>1.9600131885767674E-2</v>
      </c>
      <c r="I14" s="222">
        <v>1.0776609381026927E-2</v>
      </c>
      <c r="J14" s="222">
        <v>2.142749765835493E-2</v>
      </c>
      <c r="K14" s="222">
        <v>3.7419997584832866E-2</v>
      </c>
      <c r="L14" s="222">
        <v>3.0556889335098612E-2</v>
      </c>
      <c r="M14" s="222">
        <v>2.6250000000000009E-2</v>
      </c>
      <c r="N14" s="222">
        <v>2.7749999999999952E-2</v>
      </c>
      <c r="O14" s="203"/>
      <c r="P14" s="203"/>
      <c r="R14" s="188" t="s">
        <v>200</v>
      </c>
      <c r="S14" s="13"/>
      <c r="T14" s="14"/>
    </row>
    <row r="15" spans="1:21" s="7" customFormat="1" ht="30" customHeight="1">
      <c r="B15" s="38">
        <v>4</v>
      </c>
      <c r="C15" s="8"/>
      <c r="D15" s="123" t="s">
        <v>19</v>
      </c>
      <c r="E15" s="162"/>
      <c r="F15" s="11"/>
      <c r="G15" s="222">
        <v>2.3464289363442185E-3</v>
      </c>
      <c r="H15" s="222">
        <v>-1.6569428014021503E-2</v>
      </c>
      <c r="I15" s="222">
        <v>-7.1203885644335798E-3</v>
      </c>
      <c r="J15" s="222">
        <v>1.6467904178129648E-2</v>
      </c>
      <c r="K15" s="222">
        <v>6.443331544034616E-3</v>
      </c>
      <c r="L15" s="222">
        <v>-3.3594636910324882E-3</v>
      </c>
      <c r="M15" s="222">
        <v>-7.6631443690197143E-3</v>
      </c>
      <c r="N15" s="222">
        <v>4.4181156493788253E-3</v>
      </c>
      <c r="O15" s="203"/>
      <c r="P15" s="203"/>
      <c r="R15" s="12"/>
      <c r="S15" s="13"/>
      <c r="T15" s="14"/>
    </row>
    <row r="16" spans="1:21" ht="9.9" customHeight="1">
      <c r="D16" s="92"/>
      <c r="E16" s="33"/>
      <c r="F16" s="33"/>
      <c r="G16" s="204"/>
      <c r="H16" s="204"/>
      <c r="I16" s="204"/>
      <c r="J16" s="204"/>
      <c r="K16" s="204"/>
      <c r="L16" s="204"/>
      <c r="M16" s="204"/>
      <c r="N16" s="204"/>
      <c r="O16" s="205"/>
      <c r="P16" s="205"/>
      <c r="R16" s="15"/>
      <c r="S16" s="93"/>
      <c r="T16" s="15"/>
    </row>
    <row r="17" spans="2:20" ht="30" customHeight="1">
      <c r="B17" s="38">
        <v>5</v>
      </c>
      <c r="D17" s="82" t="s">
        <v>20</v>
      </c>
      <c r="E17" s="21" t="s">
        <v>21</v>
      </c>
      <c r="F17" s="33"/>
      <c r="G17" s="223">
        <v>612.79999999999995</v>
      </c>
      <c r="H17" s="223">
        <v>592.1</v>
      </c>
      <c r="I17" s="223">
        <v>603</v>
      </c>
      <c r="J17" s="223">
        <v>604.79999999999995</v>
      </c>
      <c r="K17" s="223">
        <v>608.6</v>
      </c>
      <c r="L17" s="223">
        <v>611.5</v>
      </c>
      <c r="M17" s="223">
        <v>605.29999999999995</v>
      </c>
      <c r="N17" s="223">
        <v>609.1</v>
      </c>
      <c r="O17" s="203"/>
      <c r="P17" s="203"/>
      <c r="R17" s="14" t="s">
        <v>163</v>
      </c>
      <c r="S17" s="93"/>
      <c r="T17" s="14"/>
    </row>
    <row r="18" spans="2:20" ht="30" customHeight="1">
      <c r="B18" s="38">
        <v>6</v>
      </c>
      <c r="D18" s="82" t="s">
        <v>22</v>
      </c>
      <c r="E18" s="21" t="s">
        <v>23</v>
      </c>
      <c r="F18" s="33"/>
      <c r="G18" s="203"/>
      <c r="H18" s="223">
        <v>-2.8</v>
      </c>
      <c r="I18" s="223">
        <v>-18.399999999999999</v>
      </c>
      <c r="J18" s="223">
        <v>-1.1000000000000001</v>
      </c>
      <c r="K18" s="223">
        <v>-23.4</v>
      </c>
      <c r="L18" s="223">
        <v>-25.7</v>
      </c>
      <c r="M18" s="223">
        <v>-45.133642289584941</v>
      </c>
      <c r="N18" s="223">
        <v>-53.995093125948756</v>
      </c>
      <c r="O18" s="260">
        <v>-8.7446696032234286</v>
      </c>
      <c r="P18" s="260">
        <v>-8.7446696032234286</v>
      </c>
      <c r="R18" s="14" t="s">
        <v>164</v>
      </c>
      <c r="S18" s="93"/>
      <c r="T18" s="14" t="s">
        <v>162</v>
      </c>
    </row>
    <row r="19" spans="2:20" ht="30" customHeight="1">
      <c r="B19" s="38">
        <v>7</v>
      </c>
      <c r="D19" s="82" t="s">
        <v>24</v>
      </c>
      <c r="E19" s="21" t="s">
        <v>25</v>
      </c>
      <c r="F19" s="33"/>
      <c r="G19" s="203"/>
      <c r="H19" s="203"/>
      <c r="I19" s="223">
        <v>2.0937475606447102</v>
      </c>
      <c r="J19" s="223">
        <v>-8.3281642734311401</v>
      </c>
      <c r="K19" s="223">
        <v>-12.64018948618625</v>
      </c>
      <c r="L19" s="223">
        <v>-2.3575814100213361</v>
      </c>
      <c r="M19" s="223">
        <v>1.5165007098349659</v>
      </c>
      <c r="N19" s="223">
        <v>-0.46991402009773703</v>
      </c>
      <c r="O19" s="260">
        <v>0</v>
      </c>
      <c r="P19" s="260">
        <v>0</v>
      </c>
      <c r="R19" s="12" t="s">
        <v>189</v>
      </c>
      <c r="S19" s="93"/>
      <c r="T19" s="14"/>
    </row>
    <row r="20" spans="2:20" ht="30" customHeight="1">
      <c r="B20" s="38">
        <v>8</v>
      </c>
      <c r="D20" s="163" t="s">
        <v>26</v>
      </c>
      <c r="E20" s="162"/>
      <c r="G20" s="223">
        <v>99.899611897110844</v>
      </c>
      <c r="H20" s="223">
        <v>120.85808606048629</v>
      </c>
      <c r="I20" s="223">
        <v>132.97706375477586</v>
      </c>
      <c r="J20" s="223">
        <v>138.56606535175482</v>
      </c>
      <c r="K20" s="223">
        <v>155.12067050840278</v>
      </c>
      <c r="L20" s="223">
        <v>183.21840365165457</v>
      </c>
      <c r="M20" s="223">
        <v>201.41545998658333</v>
      </c>
      <c r="N20" s="223">
        <v>216.46926047464314</v>
      </c>
      <c r="O20" s="203"/>
      <c r="P20" s="203"/>
      <c r="R20" s="94"/>
      <c r="T20" s="94"/>
    </row>
    <row r="21" spans="2:20" s="18" customFormat="1" ht="30" customHeight="1">
      <c r="B21" s="38">
        <v>9</v>
      </c>
      <c r="C21" s="16"/>
      <c r="D21" s="136" t="s">
        <v>27</v>
      </c>
      <c r="E21" s="137" t="s">
        <v>28</v>
      </c>
      <c r="F21" s="138"/>
      <c r="G21" s="139">
        <v>712.6996118971108</v>
      </c>
      <c r="H21" s="139">
        <v>710.15808606048631</v>
      </c>
      <c r="I21" s="139">
        <v>719.67081131542056</v>
      </c>
      <c r="J21" s="139">
        <v>733.93790107832365</v>
      </c>
      <c r="K21" s="139">
        <v>727.68048102221655</v>
      </c>
      <c r="L21" s="139">
        <v>766.66082224163324</v>
      </c>
      <c r="M21" s="139">
        <v>763.0983184068333</v>
      </c>
      <c r="N21" s="139">
        <v>771.10425332859666</v>
      </c>
      <c r="O21" s="140"/>
      <c r="P21" s="261"/>
      <c r="R21" s="141"/>
      <c r="S21" s="19"/>
      <c r="T21" s="141"/>
    </row>
    <row r="22" spans="2:20" ht="9.9" customHeight="1">
      <c r="D22" s="92"/>
      <c r="E22" s="33"/>
      <c r="F22" s="33"/>
      <c r="G22" s="204"/>
      <c r="H22" s="204"/>
      <c r="I22" s="204"/>
      <c r="J22" s="204"/>
      <c r="K22" s="204"/>
      <c r="L22" s="204"/>
      <c r="M22" s="204"/>
      <c r="N22" s="204"/>
      <c r="O22" s="205"/>
      <c r="P22" s="205"/>
      <c r="R22" s="15"/>
      <c r="S22" s="93"/>
      <c r="T22" s="15"/>
    </row>
    <row r="23" spans="2:20" ht="30" customHeight="1">
      <c r="B23" s="38">
        <v>10</v>
      </c>
      <c r="D23" s="82" t="s">
        <v>29</v>
      </c>
      <c r="E23" s="21" t="s">
        <v>30</v>
      </c>
      <c r="F23" s="33"/>
      <c r="G23" s="203"/>
      <c r="H23" s="203"/>
      <c r="I23" s="186">
        <v>-6.4987825301151352</v>
      </c>
      <c r="J23" s="186">
        <v>-6.2843180249709754</v>
      </c>
      <c r="K23" s="186">
        <v>-5.6929029180817956</v>
      </c>
      <c r="L23" s="186">
        <v>-6.756655881593888</v>
      </c>
      <c r="M23" s="186">
        <v>13.022412194647169</v>
      </c>
      <c r="N23" s="186">
        <v>13.156006015129536</v>
      </c>
      <c r="O23" s="225">
        <v>13.129497542793459</v>
      </c>
      <c r="P23" s="225">
        <v>12.747572580686532</v>
      </c>
      <c r="R23" s="12" t="s">
        <v>193</v>
      </c>
      <c r="S23" s="93"/>
      <c r="T23" s="14"/>
    </row>
    <row r="24" spans="2:20" ht="30" customHeight="1">
      <c r="B24" s="38">
        <v>11</v>
      </c>
      <c r="D24" s="82" t="s">
        <v>31</v>
      </c>
      <c r="E24" s="21" t="s">
        <v>32</v>
      </c>
      <c r="F24" s="33"/>
      <c r="G24" s="203"/>
      <c r="H24" s="203"/>
      <c r="I24" s="186">
        <v>0.28958921996808551</v>
      </c>
      <c r="J24" s="186">
        <v>0.37668785721462622</v>
      </c>
      <c r="K24" s="186">
        <v>0.42865879922439848</v>
      </c>
      <c r="L24" s="186">
        <v>-5.8766902504113261E-2</v>
      </c>
      <c r="M24" s="186">
        <v>0.56001328960771468</v>
      </c>
      <c r="N24" s="186">
        <v>0.60096885164019298</v>
      </c>
      <c r="O24" s="225">
        <v>0.61600709833218015</v>
      </c>
      <c r="P24" s="225">
        <v>0.63273187101759909</v>
      </c>
      <c r="R24" s="12"/>
      <c r="S24" s="93"/>
      <c r="T24" s="14"/>
    </row>
    <row r="25" spans="2:20" ht="34.5" customHeight="1">
      <c r="B25" s="38">
        <v>12</v>
      </c>
      <c r="D25" s="82" t="s">
        <v>33</v>
      </c>
      <c r="E25" s="21" t="s">
        <v>34</v>
      </c>
      <c r="F25" s="33"/>
      <c r="G25" s="203"/>
      <c r="H25" s="203"/>
      <c r="I25" s="186">
        <v>-1.6945052250898835E-2</v>
      </c>
      <c r="J25" s="186">
        <v>0.12613375274279329</v>
      </c>
      <c r="K25" s="186">
        <v>3.6734449884187566</v>
      </c>
      <c r="L25" s="186">
        <v>3.5810941111395138</v>
      </c>
      <c r="M25" s="186">
        <v>3.6067001390824975</v>
      </c>
      <c r="N25" s="186">
        <v>3.2278818712918822</v>
      </c>
      <c r="O25" s="225">
        <v>3.3942301942692432</v>
      </c>
      <c r="P25" s="225">
        <v>3.4863845356637424</v>
      </c>
      <c r="R25" s="20"/>
      <c r="S25" s="93"/>
      <c r="T25" s="14"/>
    </row>
    <row r="26" spans="2:20" ht="30" customHeight="1">
      <c r="B26" s="38">
        <v>13</v>
      </c>
      <c r="D26" s="95" t="s">
        <v>35</v>
      </c>
      <c r="E26" s="96" t="s">
        <v>36</v>
      </c>
      <c r="F26" s="33"/>
      <c r="G26" s="186">
        <v>3.1E-2</v>
      </c>
      <c r="H26" s="186">
        <v>6.0000000000000001E-3</v>
      </c>
      <c r="I26" s="186">
        <v>3.82E-5</v>
      </c>
      <c r="J26" s="186">
        <v>-0.171376</v>
      </c>
      <c r="K26" s="186">
        <v>4.0000000000000001E-3</v>
      </c>
      <c r="L26" s="186">
        <v>1.179379</v>
      </c>
      <c r="M26" s="186">
        <v>1.097281</v>
      </c>
      <c r="N26" s="186">
        <v>0</v>
      </c>
      <c r="O26" s="225">
        <v>0</v>
      </c>
      <c r="P26" s="225">
        <v>0</v>
      </c>
      <c r="R26" s="14"/>
      <c r="S26" s="93"/>
      <c r="T26" s="14"/>
    </row>
    <row r="27" spans="2:20" s="18" customFormat="1" ht="30" customHeight="1">
      <c r="B27" s="38">
        <v>14</v>
      </c>
      <c r="C27" s="16"/>
      <c r="D27" s="136" t="s">
        <v>37</v>
      </c>
      <c r="E27" s="137" t="s">
        <v>38</v>
      </c>
      <c r="F27" s="17"/>
      <c r="G27" s="142">
        <v>3.1E-2</v>
      </c>
      <c r="H27" s="142">
        <v>6.0000000000000001E-3</v>
      </c>
      <c r="I27" s="142">
        <v>-6.2261001623979482</v>
      </c>
      <c r="J27" s="142">
        <v>-5.9528724150135561</v>
      </c>
      <c r="K27" s="142">
        <v>-1.5867991304386408</v>
      </c>
      <c r="L27" s="142">
        <v>-2.0549496729584877</v>
      </c>
      <c r="M27" s="142">
        <v>18.286406623337381</v>
      </c>
      <c r="N27" s="142">
        <v>16.984856738061612</v>
      </c>
      <c r="O27" s="142">
        <v>17.139734835394883</v>
      </c>
      <c r="P27" s="142">
        <v>16.866688987367873</v>
      </c>
      <c r="R27" s="141"/>
      <c r="S27" s="19"/>
      <c r="T27" s="141"/>
    </row>
    <row r="28" spans="2:20" ht="9.9" customHeight="1">
      <c r="D28" s="92"/>
      <c r="E28" s="33"/>
      <c r="F28" s="33"/>
      <c r="G28" s="204"/>
      <c r="H28" s="204"/>
      <c r="I28" s="204"/>
      <c r="J28" s="204"/>
      <c r="K28" s="204"/>
      <c r="L28" s="204"/>
      <c r="M28" s="204"/>
      <c r="N28" s="204"/>
      <c r="O28" s="205"/>
      <c r="P28" s="205"/>
      <c r="R28" s="15"/>
      <c r="S28" s="93"/>
      <c r="T28" s="15"/>
    </row>
    <row r="29" spans="2:20" ht="30" customHeight="1">
      <c r="B29" s="38">
        <v>15</v>
      </c>
      <c r="D29" s="82" t="s">
        <v>39</v>
      </c>
      <c r="E29" s="21" t="s">
        <v>40</v>
      </c>
      <c r="F29" s="33"/>
      <c r="G29" s="203"/>
      <c r="H29" s="203"/>
      <c r="I29" s="186">
        <v>2.8545608126156066</v>
      </c>
      <c r="J29" s="186">
        <v>1.3138805200016748</v>
      </c>
      <c r="K29" s="186">
        <v>2.2448967635641601</v>
      </c>
      <c r="L29" s="186">
        <v>6.304019628715988</v>
      </c>
      <c r="M29" s="186">
        <v>6.8278650516551895</v>
      </c>
      <c r="N29" s="186">
        <v>10.953434241167583</v>
      </c>
      <c r="O29" s="225">
        <v>6.3939228440116285</v>
      </c>
      <c r="P29" s="225">
        <v>4.9020314184533067</v>
      </c>
      <c r="R29" s="20" t="s">
        <v>194</v>
      </c>
      <c r="S29" s="93"/>
      <c r="T29" s="14"/>
    </row>
    <row r="30" spans="2:20" ht="30" customHeight="1">
      <c r="B30" s="38">
        <v>16</v>
      </c>
      <c r="D30" s="123" t="s">
        <v>41</v>
      </c>
      <c r="E30" s="162"/>
      <c r="F30" s="33"/>
      <c r="G30" s="203"/>
      <c r="H30" s="203"/>
      <c r="I30" s="186">
        <v>-2.8130558602185127</v>
      </c>
      <c r="J30" s="186">
        <v>-1.5670594833514611</v>
      </c>
      <c r="K30" s="186">
        <v>5.9603907159886026E-2</v>
      </c>
      <c r="L30" s="186">
        <v>1.0990104752626491</v>
      </c>
      <c r="M30" s="186">
        <v>2.297854504696172</v>
      </c>
      <c r="N30" s="186">
        <v>-15.308630015697423</v>
      </c>
      <c r="O30" s="225">
        <v>-16.129617677760315</v>
      </c>
      <c r="P30" s="225">
        <v>-7.6497513303279341</v>
      </c>
      <c r="R30" s="97" t="s">
        <v>195</v>
      </c>
      <c r="S30" s="93"/>
      <c r="T30" s="14"/>
    </row>
    <row r="31" spans="2:20" s="18" customFormat="1" ht="30" customHeight="1">
      <c r="B31" s="38">
        <v>17</v>
      </c>
      <c r="C31" s="16"/>
      <c r="D31" s="136" t="s">
        <v>42</v>
      </c>
      <c r="E31" s="137" t="s">
        <v>43</v>
      </c>
      <c r="F31" s="17"/>
      <c r="G31" s="252"/>
      <c r="H31" s="252"/>
      <c r="I31" s="142">
        <v>4.150495239709083E-2</v>
      </c>
      <c r="J31" s="142">
        <v>-0.25317896334978496</v>
      </c>
      <c r="K31" s="142">
        <v>2.3045006707240372</v>
      </c>
      <c r="L31" s="142">
        <v>7.4030301039786295</v>
      </c>
      <c r="M31" s="142">
        <v>9.1257195563513562</v>
      </c>
      <c r="N31" s="142">
        <v>-4.3551957745298404</v>
      </c>
      <c r="O31" s="142">
        <v>-9.7356948337486866</v>
      </c>
      <c r="P31" s="142">
        <v>-2.7477199118746283</v>
      </c>
      <c r="R31" s="150"/>
      <c r="S31" s="19"/>
      <c r="T31" s="150"/>
    </row>
    <row r="32" spans="2:20" ht="9.9" customHeight="1">
      <c r="D32" s="92"/>
      <c r="E32" s="33"/>
      <c r="F32" s="33"/>
      <c r="G32" s="204"/>
      <c r="H32" s="204"/>
      <c r="I32" s="204"/>
      <c r="J32" s="204"/>
      <c r="K32" s="204"/>
      <c r="L32" s="204"/>
      <c r="M32" s="204"/>
      <c r="N32" s="204"/>
      <c r="O32" s="205"/>
      <c r="P32" s="205"/>
      <c r="R32" s="15"/>
      <c r="S32" s="93"/>
      <c r="T32" s="15"/>
    </row>
    <row r="33" spans="2:20" ht="30" customHeight="1">
      <c r="B33" s="38">
        <v>18</v>
      </c>
      <c r="D33" s="82" t="s">
        <v>44</v>
      </c>
      <c r="E33" s="21" t="s">
        <v>45</v>
      </c>
      <c r="F33" s="33"/>
      <c r="G33" s="203"/>
      <c r="H33" s="203"/>
      <c r="I33" s="186">
        <v>0.6892599766358517</v>
      </c>
      <c r="J33" s="186">
        <v>0.67650771683982014</v>
      </c>
      <c r="K33" s="186">
        <v>0.55029321824018484</v>
      </c>
      <c r="L33" s="186">
        <v>0.59585498861402675</v>
      </c>
      <c r="M33" s="186">
        <v>0.6792435103168073</v>
      </c>
      <c r="N33" s="186">
        <v>0.98021503880706384</v>
      </c>
      <c r="O33" s="225">
        <v>0.86792230459784969</v>
      </c>
      <c r="P33" s="225">
        <v>1.2002948635640065</v>
      </c>
      <c r="R33" s="187" t="s">
        <v>196</v>
      </c>
      <c r="S33" s="93"/>
      <c r="T33" s="14"/>
    </row>
    <row r="34" spans="2:20" ht="30" customHeight="1">
      <c r="B34" s="38">
        <v>19</v>
      </c>
      <c r="D34" s="82" t="s">
        <v>46</v>
      </c>
      <c r="E34" s="21" t="s">
        <v>47</v>
      </c>
      <c r="F34" s="33"/>
      <c r="G34" s="203"/>
      <c r="H34" s="203"/>
      <c r="I34" s="186">
        <v>-2.6716593687756154</v>
      </c>
      <c r="J34" s="186">
        <v>-7.2526103443589811</v>
      </c>
      <c r="K34" s="186">
        <v>-9.5942198193699291</v>
      </c>
      <c r="L34" s="186">
        <v>-9.7453347547938129</v>
      </c>
      <c r="M34" s="186">
        <v>-8.676413144399433</v>
      </c>
      <c r="N34" s="186">
        <v>-7.080228194448499</v>
      </c>
      <c r="O34" s="225">
        <v>-10.688614219583247</v>
      </c>
      <c r="P34" s="225">
        <v>-9.2829027634793082</v>
      </c>
      <c r="R34" s="188" t="s">
        <v>197</v>
      </c>
      <c r="S34" s="93"/>
      <c r="T34" s="14"/>
    </row>
    <row r="35" spans="2:20" s="18" customFormat="1" ht="30" customHeight="1">
      <c r="B35" s="38">
        <v>20</v>
      </c>
      <c r="C35" s="16"/>
      <c r="D35" s="136" t="s">
        <v>48</v>
      </c>
      <c r="E35" s="137" t="s">
        <v>49</v>
      </c>
      <c r="F35" s="17"/>
      <c r="G35" s="252"/>
      <c r="H35" s="252"/>
      <c r="I35" s="142">
        <v>-1.9823993921397638</v>
      </c>
      <c r="J35" s="142">
        <v>-6.5761026275191607</v>
      </c>
      <c r="K35" s="142">
        <v>-9.0439266011297441</v>
      </c>
      <c r="L35" s="142">
        <v>-9.1494797661797858</v>
      </c>
      <c r="M35" s="142">
        <v>-7.9971696340826259</v>
      </c>
      <c r="N35" s="142">
        <v>-6.1000131556414354</v>
      </c>
      <c r="O35" s="142">
        <v>-9.8206919149853977</v>
      </c>
      <c r="P35" s="142">
        <v>-8.0826078999153026</v>
      </c>
      <c r="R35" s="150"/>
      <c r="S35" s="19"/>
      <c r="T35" s="150"/>
    </row>
    <row r="36" spans="2:20" ht="9.9" customHeight="1">
      <c r="D36" s="92"/>
      <c r="E36" s="33"/>
      <c r="F36" s="33"/>
      <c r="G36" s="204"/>
      <c r="H36" s="204"/>
      <c r="I36" s="204"/>
      <c r="J36" s="204"/>
      <c r="K36" s="204"/>
      <c r="L36" s="204"/>
      <c r="M36" s="204"/>
      <c r="N36" s="204"/>
      <c r="O36" s="205"/>
      <c r="P36" s="205"/>
      <c r="R36" s="15"/>
      <c r="S36" s="93"/>
      <c r="T36" s="15"/>
    </row>
    <row r="37" spans="2:20" ht="30" customHeight="1">
      <c r="B37" s="38">
        <v>21</v>
      </c>
      <c r="D37" s="82" t="s">
        <v>50</v>
      </c>
      <c r="E37" s="21" t="s">
        <v>51</v>
      </c>
      <c r="F37" s="33"/>
      <c r="G37" s="224"/>
      <c r="H37" s="224"/>
      <c r="I37" s="223">
        <v>4.3525311014383394</v>
      </c>
      <c r="J37" s="223">
        <v>4.8641140005003978</v>
      </c>
      <c r="K37" s="223">
        <v>4.9717341610379782</v>
      </c>
      <c r="L37" s="223">
        <v>5.9865602332658172</v>
      </c>
      <c r="M37" s="223">
        <v>5.4028472064332078</v>
      </c>
      <c r="N37" s="223">
        <v>6.3956442793806074</v>
      </c>
      <c r="O37" s="225">
        <v>6.3709839761360243</v>
      </c>
      <c r="P37" s="225">
        <v>6.4378242270843282</v>
      </c>
      <c r="Q37" s="226"/>
      <c r="R37" s="12" t="s">
        <v>182</v>
      </c>
      <c r="S37" s="93"/>
      <c r="T37" s="14"/>
    </row>
    <row r="38" spans="2:20" ht="30" customHeight="1">
      <c r="B38" s="38">
        <v>22</v>
      </c>
      <c r="D38" s="82" t="s">
        <v>52</v>
      </c>
      <c r="E38" s="21" t="s">
        <v>53</v>
      </c>
      <c r="F38" s="33"/>
      <c r="G38" s="224"/>
      <c r="H38" s="224"/>
      <c r="I38" s="223">
        <v>2.0420995208785997</v>
      </c>
      <c r="J38" s="223">
        <v>2.9071648958589473</v>
      </c>
      <c r="K38" s="223">
        <v>2.9510508833646885</v>
      </c>
      <c r="L38" s="223">
        <v>3.484607501704521</v>
      </c>
      <c r="M38" s="223">
        <v>3.5223244991607667</v>
      </c>
      <c r="N38" s="223">
        <v>4.0210995990072336</v>
      </c>
      <c r="O38" s="225">
        <v>5.6432904239993764</v>
      </c>
      <c r="P38" s="225">
        <v>7.2532801025401108</v>
      </c>
      <c r="R38" s="12" t="s">
        <v>198</v>
      </c>
      <c r="S38" s="93"/>
      <c r="T38" s="14"/>
    </row>
    <row r="39" spans="2:20" ht="30" customHeight="1">
      <c r="B39" s="38">
        <v>23</v>
      </c>
      <c r="D39" s="82" t="s">
        <v>54</v>
      </c>
      <c r="E39" s="21" t="s">
        <v>55</v>
      </c>
      <c r="F39" s="33"/>
      <c r="G39" s="223">
        <v>0.52723304999999987</v>
      </c>
      <c r="H39" s="223">
        <v>0.69994732499999979</v>
      </c>
      <c r="I39" s="224"/>
      <c r="J39" s="223">
        <v>0.48509999999999992</v>
      </c>
      <c r="K39" s="224"/>
      <c r="L39" s="224"/>
      <c r="M39" s="223">
        <v>0.31142700000000001</v>
      </c>
      <c r="N39" s="224"/>
      <c r="O39" s="224"/>
      <c r="P39" s="224"/>
      <c r="R39" s="14" t="s">
        <v>185</v>
      </c>
      <c r="S39" s="93"/>
      <c r="T39" s="14"/>
    </row>
    <row r="40" spans="2:20" ht="30" customHeight="1">
      <c r="B40" s="38">
        <v>24</v>
      </c>
      <c r="D40" s="82" t="s">
        <v>56</v>
      </c>
      <c r="E40" s="21" t="s">
        <v>57</v>
      </c>
      <c r="F40" s="33"/>
      <c r="G40" s="223">
        <v>2.2248000000000001</v>
      </c>
      <c r="H40" s="223">
        <v>2.0808</v>
      </c>
      <c r="I40" s="223">
        <v>3.0356999999999998</v>
      </c>
      <c r="J40" s="223">
        <v>2.8104750000000003</v>
      </c>
      <c r="K40" s="223">
        <v>2.55105</v>
      </c>
      <c r="L40" s="223">
        <v>2.5964999999999998</v>
      </c>
      <c r="M40" s="223">
        <v>3.43394243283075</v>
      </c>
      <c r="N40" s="223">
        <v>3.4699691399786849</v>
      </c>
      <c r="O40" s="203"/>
      <c r="P40" s="203"/>
      <c r="R40" s="237" t="s">
        <v>199</v>
      </c>
      <c r="S40" s="93"/>
      <c r="T40" s="14"/>
    </row>
    <row r="41" spans="2:20" ht="30" customHeight="1">
      <c r="B41" s="38">
        <v>25</v>
      </c>
      <c r="D41" s="122" t="s">
        <v>58</v>
      </c>
      <c r="E41" s="126" t="s">
        <v>141</v>
      </c>
      <c r="F41" s="33"/>
      <c r="G41" s="223">
        <v>10.241819999999938</v>
      </c>
      <c r="H41" s="203"/>
      <c r="I41" s="223">
        <v>-15.361022269026147</v>
      </c>
      <c r="J41" s="223">
        <v>-3.4386953457400775</v>
      </c>
      <c r="K41" s="223">
        <v>-8.6370352520916409</v>
      </c>
      <c r="L41" s="223">
        <v>-4.4565202071868208</v>
      </c>
      <c r="M41" s="223">
        <v>-3.7367417895865174</v>
      </c>
      <c r="N41" s="223">
        <v>-2.1970991727398381</v>
      </c>
      <c r="O41" s="225">
        <v>0</v>
      </c>
      <c r="P41" s="225">
        <v>0</v>
      </c>
      <c r="R41" s="12"/>
      <c r="S41" s="93"/>
      <c r="T41" s="14"/>
    </row>
    <row r="42" spans="2:20" ht="9.9" customHeight="1">
      <c r="D42" s="72"/>
      <c r="E42" s="72"/>
      <c r="F42" s="72"/>
      <c r="G42" s="207"/>
      <c r="H42" s="207"/>
      <c r="I42" s="207"/>
      <c r="J42" s="207"/>
      <c r="K42" s="207"/>
      <c r="L42" s="207"/>
      <c r="M42" s="207"/>
      <c r="N42" s="207"/>
      <c r="O42" s="208"/>
      <c r="P42" s="208"/>
      <c r="R42" s="15"/>
      <c r="S42" s="93"/>
      <c r="T42" s="15"/>
    </row>
    <row r="43" spans="2:20" s="18" customFormat="1" ht="30" customHeight="1">
      <c r="B43" s="38">
        <v>26</v>
      </c>
      <c r="C43" s="16"/>
      <c r="D43" s="136" t="s">
        <v>59</v>
      </c>
      <c r="E43" s="137" t="s">
        <v>60</v>
      </c>
      <c r="F43" s="17"/>
      <c r="G43" s="139">
        <v>725.72446494711062</v>
      </c>
      <c r="H43" s="139">
        <v>712.94483338548628</v>
      </c>
      <c r="I43" s="139">
        <v>705.5731250665707</v>
      </c>
      <c r="J43" s="139">
        <v>728.78390562306049</v>
      </c>
      <c r="K43" s="139">
        <v>721.19105575368314</v>
      </c>
      <c r="L43" s="139">
        <v>770.47057043425707</v>
      </c>
      <c r="M43" s="139">
        <v>791.44707430127755</v>
      </c>
      <c r="N43" s="139">
        <v>789.32351498211358</v>
      </c>
      <c r="O43" s="206"/>
      <c r="P43" s="206"/>
      <c r="R43" s="141"/>
      <c r="S43" s="19"/>
      <c r="T43" s="141"/>
    </row>
    <row r="44" spans="2:20" ht="9.9" customHeight="1">
      <c r="D44" s="92"/>
      <c r="E44" s="33"/>
      <c r="F44" s="33"/>
      <c r="G44" s="262"/>
      <c r="H44" s="262"/>
      <c r="I44" s="262"/>
      <c r="J44" s="262"/>
      <c r="K44" s="262"/>
      <c r="L44" s="262"/>
      <c r="M44" s="262"/>
      <c r="N44" s="262"/>
      <c r="O44" s="205"/>
      <c r="P44" s="205"/>
      <c r="R44" s="15"/>
      <c r="S44" s="93"/>
      <c r="T44" s="15"/>
    </row>
    <row r="45" spans="2:20" ht="30" customHeight="1">
      <c r="B45" s="38">
        <v>27</v>
      </c>
      <c r="D45" s="82" t="s">
        <v>61</v>
      </c>
      <c r="E45" s="21" t="s">
        <v>62</v>
      </c>
      <c r="F45" s="33"/>
      <c r="G45" s="186">
        <v>740.48900000000003</v>
      </c>
      <c r="H45" s="186">
        <v>716.25</v>
      </c>
      <c r="I45" s="186">
        <v>713.88699999999994</v>
      </c>
      <c r="J45" s="186">
        <v>733.08</v>
      </c>
      <c r="K45" s="186">
        <v>724.78200000000004</v>
      </c>
      <c r="L45" s="186">
        <v>772.57368509333344</v>
      </c>
      <c r="M45" s="186">
        <v>791.44707430127755</v>
      </c>
      <c r="N45" s="186">
        <v>789.32351498211358</v>
      </c>
      <c r="O45" s="203"/>
      <c r="P45" s="203"/>
      <c r="R45" s="12"/>
      <c r="S45" s="93"/>
      <c r="T45" s="14"/>
    </row>
    <row r="46" spans="2:20" ht="30" customHeight="1">
      <c r="B46" s="38">
        <v>28</v>
      </c>
      <c r="D46" s="82" t="s">
        <v>63</v>
      </c>
      <c r="E46" s="21" t="s">
        <v>64</v>
      </c>
      <c r="F46" s="33"/>
      <c r="G46" s="186">
        <v>14.764535052889414</v>
      </c>
      <c r="H46" s="186">
        <v>3.3051666145137233</v>
      </c>
      <c r="I46" s="186">
        <v>8.313874933429247</v>
      </c>
      <c r="J46" s="186">
        <v>4.2960943769395499</v>
      </c>
      <c r="K46" s="186">
        <v>3.5909442463168944</v>
      </c>
      <c r="L46" s="186">
        <v>2.1031146590763683</v>
      </c>
      <c r="M46" s="186">
        <v>0</v>
      </c>
      <c r="N46" s="186">
        <v>0</v>
      </c>
      <c r="O46" s="203"/>
      <c r="P46" s="203"/>
      <c r="R46" s="12"/>
      <c r="S46" s="93"/>
      <c r="T46" s="14"/>
    </row>
    <row r="47" spans="2:20" ht="9.9" customHeight="1">
      <c r="D47" s="72"/>
      <c r="E47" s="72"/>
      <c r="F47" s="72"/>
      <c r="G47" s="209"/>
      <c r="H47" s="209"/>
      <c r="I47" s="209"/>
      <c r="J47" s="209"/>
      <c r="K47" s="209"/>
      <c r="L47" s="209"/>
      <c r="M47" s="209"/>
      <c r="N47" s="209"/>
      <c r="O47" s="210"/>
      <c r="P47" s="210"/>
      <c r="R47" s="15"/>
      <c r="S47" s="93"/>
      <c r="T47" s="15"/>
    </row>
    <row r="48" spans="2:20" ht="30" customHeight="1">
      <c r="B48" s="38">
        <v>29</v>
      </c>
      <c r="D48" s="280" t="s">
        <v>65</v>
      </c>
      <c r="E48" s="280"/>
      <c r="F48" s="33"/>
      <c r="G48" s="203"/>
      <c r="H48" s="227">
        <v>-1.7609481530370785E-2</v>
      </c>
      <c r="I48" s="227">
        <v>-1.0339801866450671E-2</v>
      </c>
      <c r="J48" s="227">
        <v>3.2896350118635675E-2</v>
      </c>
      <c r="K48" s="227">
        <v>-1.041852023733425E-2</v>
      </c>
      <c r="L48" s="227">
        <v>6.8330734674841853E-2</v>
      </c>
      <c r="M48" s="227">
        <v>2.7225574437187872E-2</v>
      </c>
      <c r="N48" s="227">
        <v>-2.683134966464773E-3</v>
      </c>
      <c r="O48" s="203"/>
      <c r="P48" s="203"/>
      <c r="R48" s="12"/>
      <c r="S48" s="93"/>
      <c r="T48" s="14"/>
    </row>
    <row r="49" spans="2:20" ht="30" customHeight="1">
      <c r="B49" s="38">
        <v>30</v>
      </c>
      <c r="D49" s="292" t="s">
        <v>66</v>
      </c>
      <c r="E49" s="292"/>
      <c r="F49" s="33"/>
      <c r="G49" s="203"/>
      <c r="H49" s="130"/>
      <c r="I49" s="130"/>
      <c r="J49" s="130"/>
      <c r="K49" s="130"/>
      <c r="L49" s="130"/>
      <c r="M49" s="130"/>
      <c r="N49" s="130"/>
      <c r="O49" s="203"/>
      <c r="P49" s="203"/>
      <c r="R49" s="12"/>
      <c r="S49" s="93"/>
      <c r="T49" s="14"/>
    </row>
    <row r="50" spans="2:20" ht="30" customHeight="1">
      <c r="B50" s="38">
        <v>31</v>
      </c>
      <c r="D50" s="288" t="s">
        <v>67</v>
      </c>
      <c r="E50" s="288"/>
      <c r="F50" s="33"/>
      <c r="G50" s="203"/>
      <c r="H50" s="130"/>
      <c r="I50" s="130"/>
      <c r="J50" s="130"/>
      <c r="K50" s="130"/>
      <c r="L50" s="130"/>
      <c r="M50" s="259"/>
      <c r="N50" s="254"/>
      <c r="O50" s="203"/>
      <c r="P50" s="203"/>
      <c r="R50" s="12"/>
      <c r="S50" s="93"/>
      <c r="T50" s="14"/>
    </row>
    <row r="51" spans="2:20" ht="30" customHeight="1">
      <c r="B51" s="38">
        <v>32</v>
      </c>
      <c r="D51" s="288" t="s">
        <v>68</v>
      </c>
      <c r="E51" s="288"/>
      <c r="F51" s="33"/>
      <c r="G51" s="203"/>
      <c r="H51" s="131"/>
      <c r="I51" s="131"/>
      <c r="J51" s="131"/>
      <c r="K51" s="131"/>
      <c r="L51" s="131"/>
      <c r="M51" s="263">
        <v>0</v>
      </c>
      <c r="N51" s="254"/>
      <c r="O51" s="203"/>
      <c r="P51" s="203"/>
      <c r="R51" s="12"/>
      <c r="S51" s="93"/>
      <c r="T51" s="14"/>
    </row>
    <row r="52" spans="2:20" s="1" customFormat="1" ht="30" customHeight="1">
      <c r="B52" s="38">
        <v>33</v>
      </c>
      <c r="C52" s="88"/>
      <c r="D52" s="278" t="s">
        <v>69</v>
      </c>
      <c r="E52" s="279"/>
      <c r="F52" s="33"/>
      <c r="G52" s="211"/>
      <c r="H52" s="255">
        <v>-2.7E-2</v>
      </c>
      <c r="I52" s="255">
        <v>0</v>
      </c>
      <c r="J52" s="255">
        <v>2.4E-2</v>
      </c>
      <c r="K52" s="255">
        <v>-1.6E-2</v>
      </c>
      <c r="L52" s="255">
        <v>5.6000000000000001E-2</v>
      </c>
      <c r="M52" s="255">
        <v>2.7E-2</v>
      </c>
      <c r="N52" s="255">
        <v>-2.683134966464773E-3</v>
      </c>
      <c r="O52" s="212"/>
      <c r="P52" s="212"/>
      <c r="Q52" s="90"/>
      <c r="R52" s="141"/>
      <c r="S52" s="24"/>
      <c r="T52" s="141"/>
    </row>
    <row r="53" spans="2:20" ht="9.9" customHeight="1">
      <c r="D53" s="72"/>
      <c r="E53" s="72"/>
      <c r="F53" s="72"/>
      <c r="G53" s="209"/>
      <c r="H53" s="209"/>
      <c r="I53" s="209"/>
      <c r="J53" s="209"/>
      <c r="K53" s="209"/>
      <c r="L53" s="209"/>
      <c r="M53" s="209"/>
      <c r="N53" s="209"/>
      <c r="O53" s="210"/>
      <c r="P53" s="210"/>
      <c r="R53" s="15"/>
      <c r="S53" s="93"/>
      <c r="T53" s="15"/>
    </row>
    <row r="54" spans="2:20" ht="30" customHeight="1">
      <c r="D54" s="275" t="s">
        <v>152</v>
      </c>
      <c r="E54" s="291"/>
      <c r="F54" s="39"/>
      <c r="G54" s="113" t="s">
        <v>153</v>
      </c>
      <c r="H54" s="113" t="s">
        <v>154</v>
      </c>
      <c r="I54" s="113" t="s">
        <v>155</v>
      </c>
      <c r="J54" s="113" t="s">
        <v>156</v>
      </c>
      <c r="K54" s="113" t="s">
        <v>157</v>
      </c>
      <c r="L54" s="113" t="s">
        <v>158</v>
      </c>
      <c r="M54" s="113" t="s">
        <v>159</v>
      </c>
      <c r="N54" s="113" t="s">
        <v>160</v>
      </c>
      <c r="O54" s="267"/>
      <c r="P54" s="213"/>
      <c r="R54" s="189" t="s">
        <v>165</v>
      </c>
      <c r="S54" s="93"/>
      <c r="T54" s="15"/>
    </row>
    <row r="55" spans="2:20" ht="9.9" customHeight="1">
      <c r="D55" s="72"/>
      <c r="E55" s="72"/>
      <c r="F55" s="72"/>
      <c r="G55" s="209"/>
      <c r="H55" s="209"/>
      <c r="I55" s="209"/>
      <c r="J55" s="209"/>
      <c r="K55" s="209"/>
      <c r="L55" s="209"/>
      <c r="M55" s="209"/>
      <c r="N55" s="209"/>
      <c r="O55" s="210"/>
      <c r="P55" s="210"/>
      <c r="R55" s="15"/>
      <c r="S55" s="93"/>
      <c r="T55" s="15"/>
    </row>
    <row r="56" spans="2:20" ht="30" customHeight="1">
      <c r="B56" s="38">
        <v>34</v>
      </c>
      <c r="D56" s="292" t="s">
        <v>144</v>
      </c>
      <c r="E56" s="292"/>
      <c r="F56" s="33"/>
      <c r="G56" s="269">
        <v>14176.599601663178</v>
      </c>
      <c r="H56" s="269">
        <v>14154.569718668727</v>
      </c>
      <c r="I56" s="269">
        <v>13831.013990432597</v>
      </c>
      <c r="J56" s="269">
        <v>13683.212632300028</v>
      </c>
      <c r="K56" s="269">
        <v>13727.57769988357</v>
      </c>
      <c r="L56" s="269">
        <v>13747.010031305621</v>
      </c>
      <c r="M56" s="269"/>
      <c r="N56" s="269"/>
      <c r="O56" s="203"/>
      <c r="P56" s="203"/>
      <c r="R56" s="12"/>
      <c r="S56" s="93"/>
      <c r="T56" s="14"/>
    </row>
    <row r="57" spans="2:20" ht="30" customHeight="1">
      <c r="B57" s="38">
        <v>35</v>
      </c>
      <c r="D57" s="292" t="s">
        <v>145</v>
      </c>
      <c r="E57" s="292"/>
      <c r="F57" s="33"/>
      <c r="G57" s="270">
        <v>143.79</v>
      </c>
      <c r="H57" s="270">
        <v>140.37</v>
      </c>
      <c r="I57" s="270">
        <v>137.57</v>
      </c>
      <c r="J57" s="270">
        <v>140.69</v>
      </c>
      <c r="K57" s="270">
        <v>138.66</v>
      </c>
      <c r="L57" s="270">
        <v>148.53237252517488</v>
      </c>
      <c r="M57" s="270">
        <v>152.13633633316209</v>
      </c>
      <c r="N57" s="270">
        <v>155.9690404161592</v>
      </c>
      <c r="O57" s="203"/>
      <c r="P57" s="203"/>
      <c r="R57" s="12"/>
      <c r="S57" s="93"/>
      <c r="T57" s="14"/>
    </row>
    <row r="58" spans="2:20" ht="30" customHeight="1">
      <c r="B58" s="38">
        <v>36</v>
      </c>
      <c r="D58" s="288" t="s">
        <v>179</v>
      </c>
      <c r="E58" s="288"/>
      <c r="F58" s="33"/>
      <c r="G58" s="270">
        <v>157.02757016362574</v>
      </c>
      <c r="H58" s="270">
        <v>150.34591887543007</v>
      </c>
      <c r="I58" s="270">
        <v>145.77595587299999</v>
      </c>
      <c r="J58" s="270">
        <v>145.95461946021013</v>
      </c>
      <c r="K58" s="270">
        <v>138.66</v>
      </c>
      <c r="L58" s="270">
        <v>143.71782537510873</v>
      </c>
      <c r="M58" s="270">
        <v>142.67503740577456</v>
      </c>
      <c r="N58" s="270">
        <v>141.80260506941366</v>
      </c>
      <c r="O58" s="203"/>
      <c r="P58" s="203"/>
      <c r="R58" s="12" t="s">
        <v>183</v>
      </c>
      <c r="S58" s="93"/>
      <c r="T58" s="14"/>
    </row>
    <row r="59" spans="2:20" ht="30" customHeight="1">
      <c r="B59" s="38">
        <v>37</v>
      </c>
      <c r="D59" s="288" t="s">
        <v>180</v>
      </c>
      <c r="E59" s="288"/>
      <c r="F59" s="33"/>
      <c r="G59" s="224"/>
      <c r="H59" s="271">
        <v>-4.2550816275341075E-2</v>
      </c>
      <c r="I59" s="271">
        <v>-3.0396322272083443E-2</v>
      </c>
      <c r="J59" s="271">
        <v>1.2256039491573834E-3</v>
      </c>
      <c r="K59" s="271">
        <v>-4.9978681642198874E-2</v>
      </c>
      <c r="L59" s="271">
        <v>3.6476455900106286E-2</v>
      </c>
      <c r="M59" s="271">
        <v>-7.2558011966327163E-3</v>
      </c>
      <c r="N59" s="271">
        <v>-6.1148211503857519E-3</v>
      </c>
      <c r="O59" s="203"/>
      <c r="P59" s="203"/>
      <c r="R59" s="12"/>
      <c r="S59" s="93"/>
      <c r="T59" s="14"/>
    </row>
    <row r="60" spans="2:20" ht="9.9" customHeight="1">
      <c r="D60" s="72"/>
      <c r="E60" s="72"/>
      <c r="F60" s="72"/>
      <c r="G60" s="209"/>
      <c r="H60" s="209"/>
      <c r="I60" s="209"/>
      <c r="J60" s="209"/>
      <c r="K60" s="209"/>
      <c r="L60" s="209"/>
      <c r="M60" s="209"/>
      <c r="N60" s="209"/>
      <c r="O60" s="210"/>
      <c r="P60" s="210"/>
      <c r="R60" s="15"/>
      <c r="S60" s="93"/>
      <c r="T60" s="15"/>
    </row>
    <row r="61" spans="2:20" s="27" customFormat="1" ht="30" customHeight="1">
      <c r="B61" s="25"/>
      <c r="C61" s="26"/>
      <c r="D61" s="275" t="s">
        <v>148</v>
      </c>
      <c r="E61" s="291"/>
      <c r="F61" s="39"/>
      <c r="G61" s="201"/>
      <c r="H61" s="201"/>
      <c r="I61" s="201"/>
      <c r="J61" s="201"/>
      <c r="K61" s="201"/>
      <c r="L61" s="201"/>
      <c r="M61" s="201"/>
      <c r="N61" s="201"/>
      <c r="O61" s="213"/>
      <c r="P61" s="213"/>
      <c r="R61" s="28"/>
      <c r="S61" s="29"/>
      <c r="T61" s="28"/>
    </row>
    <row r="62" spans="2:20" ht="9.9" customHeight="1">
      <c r="D62" s="72"/>
      <c r="E62" s="72"/>
      <c r="F62" s="72"/>
      <c r="G62" s="209"/>
      <c r="H62" s="209"/>
      <c r="I62" s="209"/>
      <c r="J62" s="209"/>
      <c r="K62" s="209"/>
      <c r="L62" s="209"/>
      <c r="M62" s="209"/>
      <c r="N62" s="209"/>
      <c r="O62" s="210"/>
      <c r="P62" s="210"/>
      <c r="R62" s="15"/>
      <c r="S62" s="93"/>
      <c r="T62" s="15"/>
    </row>
    <row r="63" spans="2:20" ht="30" customHeight="1">
      <c r="B63" s="38">
        <v>38</v>
      </c>
      <c r="D63" s="82" t="s">
        <v>70</v>
      </c>
      <c r="E63" s="21" t="s">
        <v>71</v>
      </c>
      <c r="F63" s="33"/>
      <c r="G63" s="186">
        <v>45</v>
      </c>
      <c r="H63" s="186">
        <v>46.7</v>
      </c>
      <c r="I63" s="186">
        <v>46.7</v>
      </c>
      <c r="J63" s="186">
        <v>46.7</v>
      </c>
      <c r="K63" s="186">
        <v>46.7</v>
      </c>
      <c r="L63" s="186">
        <v>46.7</v>
      </c>
      <c r="M63" s="186">
        <v>46.7</v>
      </c>
      <c r="N63" s="186">
        <v>46.7</v>
      </c>
      <c r="O63" s="203"/>
      <c r="P63" s="203"/>
      <c r="R63" s="12"/>
      <c r="S63" s="93"/>
      <c r="T63" s="14"/>
    </row>
    <row r="64" spans="2:20" ht="30" customHeight="1">
      <c r="B64" s="38">
        <v>39</v>
      </c>
      <c r="D64" s="82" t="s">
        <v>72</v>
      </c>
      <c r="E64" s="21" t="s">
        <v>71</v>
      </c>
      <c r="F64" s="33"/>
      <c r="G64" s="186">
        <v>52.335970194794363</v>
      </c>
      <c r="H64" s="186">
        <v>56.277588018029377</v>
      </c>
      <c r="I64" s="186">
        <v>57.284787895163518</v>
      </c>
      <c r="J64" s="186">
        <v>57.568897155724464</v>
      </c>
      <c r="K64" s="186">
        <v>59.352189657254399</v>
      </c>
      <c r="L64" s="186">
        <v>61.365199474543729</v>
      </c>
      <c r="M64" s="186">
        <v>63.446286343557624</v>
      </c>
      <c r="N64" s="186">
        <v>64.926607759001897</v>
      </c>
      <c r="O64" s="203"/>
      <c r="P64" s="203"/>
      <c r="R64" s="12"/>
      <c r="S64" s="93"/>
      <c r="T64" s="14"/>
    </row>
    <row r="65" spans="1:20" ht="30" customHeight="1">
      <c r="B65" s="38">
        <v>40</v>
      </c>
      <c r="D65" s="123" t="s">
        <v>73</v>
      </c>
      <c r="E65" s="162"/>
      <c r="F65" s="33"/>
      <c r="G65" s="203"/>
      <c r="H65" s="203"/>
      <c r="I65" s="186">
        <v>-2.8130558602185127</v>
      </c>
      <c r="J65" s="186">
        <v>-1.5670594833514611</v>
      </c>
      <c r="K65" s="186">
        <v>5.9603907159886026E-2</v>
      </c>
      <c r="L65" s="186">
        <v>1.0990104752626491</v>
      </c>
      <c r="M65" s="186">
        <v>2.297854504696172</v>
      </c>
      <c r="N65" s="186">
        <v>-15.308630015697423</v>
      </c>
      <c r="O65" s="225">
        <v>-16.129617677760315</v>
      </c>
      <c r="P65" s="225">
        <v>-7.6497513303279341</v>
      </c>
      <c r="R65" s="12"/>
      <c r="S65" s="93"/>
      <c r="T65" s="14"/>
    </row>
    <row r="66" spans="1:20" ht="30" customHeight="1">
      <c r="B66" s="38">
        <v>41</v>
      </c>
      <c r="D66" s="161" t="s">
        <v>74</v>
      </c>
      <c r="E66" s="162"/>
      <c r="F66" s="33"/>
      <c r="G66" s="46">
        <v>2.7899830703999968</v>
      </c>
      <c r="H66" s="224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0</v>
      </c>
      <c r="O66" s="225">
        <v>0</v>
      </c>
      <c r="P66" s="225">
        <v>0</v>
      </c>
      <c r="R66" s="12"/>
      <c r="S66" s="93"/>
      <c r="T66" s="14"/>
    </row>
    <row r="67" spans="1:20" s="18" customFormat="1" ht="30" customHeight="1">
      <c r="B67" s="38">
        <v>42</v>
      </c>
      <c r="C67" s="16"/>
      <c r="D67" s="285" t="s">
        <v>75</v>
      </c>
      <c r="E67" s="279"/>
      <c r="F67" s="17"/>
      <c r="G67" s="142">
        <v>55.125710707388052</v>
      </c>
      <c r="H67" s="142">
        <v>56.277588018029377</v>
      </c>
      <c r="I67" s="142">
        <v>53.67788033430346</v>
      </c>
      <c r="J67" s="142">
        <v>55.718016081262597</v>
      </c>
      <c r="K67" s="142">
        <v>59.006352885328369</v>
      </c>
      <c r="L67" s="142">
        <v>61.757857942742518</v>
      </c>
      <c r="M67" s="142">
        <v>65.248868948699453</v>
      </c>
      <c r="N67" s="142">
        <v>49.617977743304472</v>
      </c>
      <c r="O67" s="252"/>
      <c r="P67" s="252"/>
      <c r="R67" s="141"/>
      <c r="S67" s="19"/>
      <c r="T67" s="141"/>
    </row>
    <row r="68" spans="1:20" ht="9.9" customHeight="1">
      <c r="D68" s="72"/>
      <c r="E68" s="72"/>
      <c r="F68" s="72"/>
      <c r="G68" s="209"/>
      <c r="H68" s="209"/>
      <c r="I68" s="209"/>
      <c r="J68" s="209"/>
      <c r="K68" s="209"/>
      <c r="L68" s="209"/>
      <c r="M68" s="209"/>
      <c r="N68" s="209"/>
      <c r="O68" s="210"/>
      <c r="P68" s="210"/>
      <c r="R68" s="15"/>
      <c r="S68" s="93"/>
      <c r="T68" s="15"/>
    </row>
    <row r="69" spans="1:20" ht="30" customHeight="1">
      <c r="B69" s="38">
        <v>43</v>
      </c>
      <c r="D69" s="286" t="s">
        <v>76</v>
      </c>
      <c r="E69" s="287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6">
        <v>59.486304760000003</v>
      </c>
      <c r="L69" s="47">
        <v>62.672214370000006</v>
      </c>
      <c r="M69" s="47">
        <v>65.248868948699453</v>
      </c>
      <c r="N69" s="47">
        <v>49.617977743304472</v>
      </c>
      <c r="O69" s="203"/>
      <c r="P69" s="203"/>
      <c r="R69" s="14"/>
      <c r="S69" s="93"/>
      <c r="T69" s="14"/>
    </row>
    <row r="70" spans="1:20" ht="30" customHeight="1">
      <c r="B70" s="38">
        <v>44</v>
      </c>
      <c r="D70" s="286" t="s">
        <v>77</v>
      </c>
      <c r="E70" s="287"/>
      <c r="F70" s="33"/>
      <c r="G70" s="47">
        <v>0.76332629261194995</v>
      </c>
      <c r="H70" s="47">
        <v>0.27273149197063162</v>
      </c>
      <c r="I70" s="47">
        <v>0.32211966569654038</v>
      </c>
      <c r="J70" s="47">
        <v>0.71625958873742235</v>
      </c>
      <c r="K70" s="47">
        <v>0.47995187467163447</v>
      </c>
      <c r="L70" s="47">
        <v>0.91435642725748778</v>
      </c>
      <c r="M70" s="47">
        <v>0</v>
      </c>
      <c r="N70" s="47">
        <v>0</v>
      </c>
      <c r="O70" s="203"/>
      <c r="P70" s="203"/>
      <c r="R70" s="14"/>
      <c r="S70" s="93"/>
      <c r="T70" s="14"/>
    </row>
    <row r="71" spans="1:20" ht="9.9" customHeight="1">
      <c r="D71" s="72"/>
      <c r="E71" s="72"/>
      <c r="F71" s="72"/>
      <c r="G71" s="209"/>
      <c r="H71" s="209"/>
      <c r="I71" s="209"/>
      <c r="J71" s="209"/>
      <c r="K71" s="209"/>
      <c r="L71" s="209"/>
      <c r="M71" s="209"/>
      <c r="N71" s="209"/>
      <c r="O71" s="210"/>
      <c r="P71" s="210"/>
      <c r="R71" s="15"/>
      <c r="S71" s="93"/>
      <c r="T71" s="15"/>
    </row>
    <row r="72" spans="1:20" ht="30" customHeight="1">
      <c r="B72" s="38">
        <v>45</v>
      </c>
      <c r="D72" s="280" t="s">
        <v>65</v>
      </c>
      <c r="E72" s="280"/>
      <c r="F72" s="33"/>
      <c r="G72" s="203"/>
      <c r="H72" s="227">
        <v>2.0895464128446006E-2</v>
      </c>
      <c r="I72" s="227">
        <v>-4.6194369291254311E-2</v>
      </c>
      <c r="J72" s="227">
        <v>3.8007010229414107E-2</v>
      </c>
      <c r="K72" s="227">
        <v>5.9017478283323266E-2</v>
      </c>
      <c r="L72" s="227">
        <v>4.6630657935449182E-2</v>
      </c>
      <c r="M72" s="227">
        <v>5.6527397844555294E-2</v>
      </c>
      <c r="N72" s="227">
        <v>-0.23955804073300402</v>
      </c>
      <c r="O72" s="203"/>
      <c r="P72" s="203"/>
      <c r="R72" s="14"/>
      <c r="S72" s="93"/>
      <c r="T72" s="14"/>
    </row>
    <row r="73" spans="1:20" ht="30" customHeight="1">
      <c r="B73" s="38">
        <v>46</v>
      </c>
      <c r="D73" s="288" t="s">
        <v>66</v>
      </c>
      <c r="E73" s="288"/>
      <c r="F73" s="33"/>
      <c r="G73" s="203"/>
      <c r="H73" s="130"/>
      <c r="I73" s="130"/>
      <c r="J73" s="130"/>
      <c r="K73" s="130"/>
      <c r="L73" s="130"/>
      <c r="M73" s="130"/>
      <c r="N73" s="130"/>
      <c r="O73" s="203"/>
      <c r="P73" s="203"/>
      <c r="R73" s="14"/>
      <c r="S73" s="93"/>
      <c r="T73" s="14"/>
    </row>
    <row r="74" spans="1:20" ht="30" customHeight="1">
      <c r="B74" s="38">
        <v>47</v>
      </c>
      <c r="D74" s="288" t="s">
        <v>67</v>
      </c>
      <c r="E74" s="288"/>
      <c r="F74" s="33"/>
      <c r="G74" s="203"/>
      <c r="H74" s="130"/>
      <c r="I74" s="130"/>
      <c r="J74" s="130"/>
      <c r="K74" s="130"/>
      <c r="L74" s="130"/>
      <c r="M74" s="253">
        <v>0</v>
      </c>
      <c r="N74" s="253">
        <v>0</v>
      </c>
      <c r="O74" s="203"/>
      <c r="P74" s="203"/>
      <c r="R74" s="14"/>
      <c r="S74" s="93"/>
      <c r="T74" s="14"/>
    </row>
    <row r="75" spans="1:20" ht="30" customHeight="1">
      <c r="B75" s="38">
        <v>48</v>
      </c>
      <c r="D75" s="288" t="s">
        <v>68</v>
      </c>
      <c r="E75" s="288"/>
      <c r="F75" s="33"/>
      <c r="G75" s="203"/>
      <c r="H75" s="131"/>
      <c r="I75" s="131"/>
      <c r="J75" s="131"/>
      <c r="K75" s="131"/>
      <c r="L75" s="131"/>
      <c r="M75" s="253">
        <v>0</v>
      </c>
      <c r="N75" s="253">
        <v>0</v>
      </c>
      <c r="O75" s="203"/>
      <c r="P75" s="203"/>
      <c r="R75" s="14"/>
      <c r="S75" s="93"/>
      <c r="T75" s="14"/>
    </row>
    <row r="76" spans="1:20" s="1" customFormat="1" ht="30" customHeight="1">
      <c r="A76" s="90"/>
      <c r="B76" s="38">
        <v>49</v>
      </c>
      <c r="C76" s="22"/>
      <c r="D76" s="278" t="s">
        <v>78</v>
      </c>
      <c r="E76" s="279"/>
      <c r="F76" s="23"/>
      <c r="G76" s="211"/>
      <c r="H76" s="143">
        <v>0.02</v>
      </c>
      <c r="I76" s="143">
        <v>-3.2000000000000001E-2</v>
      </c>
      <c r="J76" s="143">
        <v>3.7999999999999999E-2</v>
      </c>
      <c r="K76" s="143">
        <v>4.5999999999999999E-2</v>
      </c>
      <c r="L76" s="143">
        <v>3.5000000000000003E-2</v>
      </c>
      <c r="M76" s="143">
        <v>5.6527397844555294E-2</v>
      </c>
      <c r="N76" s="143">
        <v>-0.23955804073300402</v>
      </c>
      <c r="O76" s="212"/>
      <c r="P76" s="212"/>
      <c r="R76" s="141"/>
      <c r="S76" s="24"/>
      <c r="T76" s="141"/>
    </row>
    <row r="77" spans="1:20" ht="9.9" customHeight="1">
      <c r="D77" s="72"/>
      <c r="E77" s="72"/>
      <c r="F77" s="72"/>
      <c r="G77" s="209"/>
      <c r="H77" s="209"/>
      <c r="I77" s="209"/>
      <c r="J77" s="209"/>
      <c r="K77" s="209"/>
      <c r="L77" s="209"/>
      <c r="M77" s="209"/>
      <c r="N77" s="209"/>
      <c r="O77" s="210"/>
      <c r="P77" s="210"/>
      <c r="R77" s="15"/>
      <c r="S77" s="93"/>
      <c r="T77" s="15"/>
    </row>
    <row r="78" spans="1:20" s="27" customFormat="1" ht="30" customHeight="1">
      <c r="B78" s="30"/>
      <c r="C78" s="26"/>
      <c r="D78" s="275" t="s">
        <v>149</v>
      </c>
      <c r="E78" s="277"/>
      <c r="F78" s="39"/>
      <c r="G78" s="201"/>
      <c r="H78" s="201"/>
      <c r="I78" s="201"/>
      <c r="J78" s="201"/>
      <c r="K78" s="201"/>
      <c r="L78" s="201"/>
      <c r="M78" s="201"/>
      <c r="N78" s="201"/>
      <c r="O78" s="202"/>
      <c r="P78" s="202"/>
      <c r="R78" s="28"/>
      <c r="S78" s="29"/>
      <c r="T78" s="28"/>
    </row>
    <row r="79" spans="1:20" ht="9.9" customHeight="1">
      <c r="D79" s="72"/>
      <c r="E79" s="72"/>
      <c r="F79" s="72"/>
      <c r="G79" s="209"/>
      <c r="H79" s="209"/>
      <c r="I79" s="209"/>
      <c r="J79" s="209"/>
      <c r="K79" s="209"/>
      <c r="L79" s="209"/>
      <c r="M79" s="209"/>
      <c r="N79" s="209"/>
      <c r="O79" s="210"/>
      <c r="P79" s="210"/>
      <c r="R79" s="15"/>
      <c r="S79" s="93"/>
      <c r="T79" s="15"/>
    </row>
    <row r="80" spans="1:20" ht="30" customHeight="1">
      <c r="B80" s="38">
        <v>50</v>
      </c>
      <c r="D80" s="283" t="s">
        <v>79</v>
      </c>
      <c r="E80" s="284"/>
      <c r="F80" s="33"/>
      <c r="G80" s="186">
        <v>670.59875423972255</v>
      </c>
      <c r="H80" s="186">
        <v>656.66724536745687</v>
      </c>
      <c r="I80" s="186">
        <v>651.8952447322672</v>
      </c>
      <c r="J80" s="186">
        <v>673.0658895417979</v>
      </c>
      <c r="K80" s="186">
        <v>662.18470286835475</v>
      </c>
      <c r="L80" s="186">
        <v>708.71271249151459</v>
      </c>
      <c r="M80" s="186">
        <v>726.19820535257804</v>
      </c>
      <c r="N80" s="186">
        <v>739.70553723880914</v>
      </c>
      <c r="O80" s="203"/>
      <c r="P80" s="203"/>
      <c r="R80" s="14"/>
      <c r="S80" s="93"/>
      <c r="T80" s="14"/>
    </row>
    <row r="81" spans="2:20" ht="30" customHeight="1">
      <c r="B81" s="38">
        <v>51</v>
      </c>
      <c r="D81" s="283" t="s">
        <v>80</v>
      </c>
      <c r="E81" s="284"/>
      <c r="F81" s="33"/>
      <c r="G81" s="186">
        <v>684.599963</v>
      </c>
      <c r="H81" s="186">
        <v>659.69968048999999</v>
      </c>
      <c r="I81" s="186">
        <v>659.88699999999994</v>
      </c>
      <c r="J81" s="186">
        <v>676.64572433000001</v>
      </c>
      <c r="K81" s="186">
        <v>665.29569523999999</v>
      </c>
      <c r="L81" s="186">
        <v>709.90147072333343</v>
      </c>
      <c r="M81" s="186">
        <v>726.19820535257804</v>
      </c>
      <c r="N81" s="186">
        <v>739.70553723880914</v>
      </c>
      <c r="O81" s="203"/>
      <c r="P81" s="203"/>
      <c r="R81" s="14"/>
      <c r="S81" s="93"/>
      <c r="T81" s="14"/>
    </row>
    <row r="82" spans="2:20" ht="30" customHeight="1">
      <c r="B82" s="38">
        <v>52</v>
      </c>
      <c r="D82" s="283" t="s">
        <v>81</v>
      </c>
      <c r="E82" s="284"/>
      <c r="F82" s="33"/>
      <c r="G82" s="186">
        <v>14.00120876027745</v>
      </c>
      <c r="H82" s="186">
        <v>3.0324351225431201</v>
      </c>
      <c r="I82" s="186">
        <v>7.9917552677327421</v>
      </c>
      <c r="J82" s="186">
        <v>3.5798347882021062</v>
      </c>
      <c r="K82" s="186">
        <v>3.1109923716452386</v>
      </c>
      <c r="L82" s="186">
        <v>1.1887582318188379</v>
      </c>
      <c r="M82" s="186">
        <v>0</v>
      </c>
      <c r="N82" s="186">
        <v>0</v>
      </c>
      <c r="O82" s="203"/>
      <c r="P82" s="203"/>
      <c r="R82" s="14"/>
      <c r="S82" s="93"/>
      <c r="T82" s="14"/>
    </row>
    <row r="83" spans="2:20" ht="9.9" customHeight="1">
      <c r="D83" s="72"/>
      <c r="E83" s="72"/>
      <c r="F83" s="72"/>
      <c r="G83" s="264"/>
      <c r="H83" s="264"/>
      <c r="I83" s="264"/>
      <c r="J83" s="264"/>
      <c r="K83" s="264"/>
      <c r="L83" s="264"/>
      <c r="M83" s="264"/>
      <c r="N83" s="264"/>
      <c r="O83" s="210"/>
      <c r="P83" s="210"/>
      <c r="R83" s="15"/>
      <c r="S83" s="93"/>
      <c r="T83" s="15"/>
    </row>
    <row r="84" spans="2:20" ht="30" customHeight="1">
      <c r="B84" s="38">
        <v>53</v>
      </c>
      <c r="D84" s="280" t="s">
        <v>65</v>
      </c>
      <c r="E84" s="280"/>
      <c r="F84" s="33"/>
      <c r="G84" s="224"/>
      <c r="H84" s="227">
        <v>-2.0774731214733944E-2</v>
      </c>
      <c r="I84" s="227">
        <v>-7.2669996392454861E-3</v>
      </c>
      <c r="J84" s="227">
        <v>3.247553189044261E-2</v>
      </c>
      <c r="K84" s="227">
        <v>-1.616659950016297E-2</v>
      </c>
      <c r="L84" s="227">
        <v>7.0264398168089048E-2</v>
      </c>
      <c r="M84" s="227">
        <v>2.4672187408057544E-2</v>
      </c>
      <c r="N84" s="227">
        <v>1.860006233377165E-2</v>
      </c>
      <c r="O84" s="203"/>
      <c r="P84" s="203"/>
      <c r="R84" s="14"/>
      <c r="S84" s="93"/>
      <c r="T84" s="14"/>
    </row>
    <row r="85" spans="2:20" ht="30" customHeight="1">
      <c r="B85" s="38">
        <v>54</v>
      </c>
      <c r="D85" s="280" t="s">
        <v>66</v>
      </c>
      <c r="E85" s="280"/>
      <c r="F85" s="33"/>
      <c r="G85" s="203"/>
      <c r="H85" s="130"/>
      <c r="I85" s="130"/>
      <c r="J85" s="130"/>
      <c r="K85" s="130"/>
      <c r="L85" s="130"/>
      <c r="M85" s="130"/>
      <c r="N85" s="130"/>
      <c r="O85" s="203"/>
      <c r="P85" s="203"/>
      <c r="R85" s="14"/>
      <c r="S85" s="93"/>
      <c r="T85" s="14"/>
    </row>
    <row r="86" spans="2:20" ht="30" customHeight="1">
      <c r="B86" s="38">
        <v>55</v>
      </c>
      <c r="D86" s="280" t="s">
        <v>67</v>
      </c>
      <c r="E86" s="280"/>
      <c r="F86" s="33"/>
      <c r="G86" s="203"/>
      <c r="H86" s="130"/>
      <c r="I86" s="130"/>
      <c r="J86" s="130"/>
      <c r="K86" s="130"/>
      <c r="L86" s="130"/>
      <c r="M86" s="253">
        <v>0</v>
      </c>
      <c r="N86" s="253">
        <v>0</v>
      </c>
      <c r="O86" s="203"/>
      <c r="P86" s="203"/>
      <c r="R86" s="14"/>
      <c r="S86" s="93"/>
      <c r="T86" s="14"/>
    </row>
    <row r="87" spans="2:20" ht="30" customHeight="1">
      <c r="B87" s="38">
        <v>56</v>
      </c>
      <c r="D87" s="280" t="s">
        <v>68</v>
      </c>
      <c r="E87" s="280"/>
      <c r="F87" s="33"/>
      <c r="G87" s="203"/>
      <c r="H87" s="131"/>
      <c r="I87" s="131"/>
      <c r="J87" s="131"/>
      <c r="K87" s="131"/>
      <c r="L87" s="131"/>
      <c r="M87" s="253">
        <v>0</v>
      </c>
      <c r="N87" s="253">
        <v>0</v>
      </c>
      <c r="O87" s="203"/>
      <c r="P87" s="203"/>
      <c r="R87" s="14"/>
      <c r="S87" s="93"/>
      <c r="T87" s="14"/>
    </row>
    <row r="88" spans="2:20" s="1" customFormat="1" ht="30" customHeight="1">
      <c r="B88" s="38">
        <v>57</v>
      </c>
      <c r="C88" s="22"/>
      <c r="D88" s="278" t="s">
        <v>82</v>
      </c>
      <c r="E88" s="279"/>
      <c r="F88" s="23"/>
      <c r="G88" s="211"/>
      <c r="H88" s="143">
        <v>-3.0800000000000001E-2</v>
      </c>
      <c r="I88" s="143">
        <v>2.6849554937583512E-3</v>
      </c>
      <c r="J88" s="143">
        <v>2.3E-2</v>
      </c>
      <c r="K88" s="143">
        <v>-2.1999999999999999E-2</v>
      </c>
      <c r="L88" s="143">
        <v>5.7000000000000002E-2</v>
      </c>
      <c r="M88" s="143">
        <v>2.4672187408057544E-2</v>
      </c>
      <c r="N88" s="143">
        <v>1.860006233377165E-2</v>
      </c>
      <c r="O88" s="212"/>
      <c r="P88" s="212"/>
      <c r="R88" s="141"/>
      <c r="S88" s="24"/>
      <c r="T88" s="141"/>
    </row>
    <row r="89" spans="2:20" ht="9.9" customHeight="1">
      <c r="D89" s="72"/>
      <c r="E89" s="72"/>
      <c r="F89" s="72"/>
      <c r="G89" s="209"/>
      <c r="H89" s="209"/>
      <c r="I89" s="209"/>
      <c r="J89" s="209"/>
      <c r="K89" s="209"/>
      <c r="L89" s="209"/>
      <c r="M89" s="209"/>
      <c r="N89" s="209"/>
      <c r="O89" s="210"/>
      <c r="P89" s="210"/>
      <c r="R89" s="15"/>
      <c r="S89" s="93"/>
      <c r="T89" s="15"/>
    </row>
    <row r="90" spans="2:20" s="27" customFormat="1" ht="30" customHeight="1">
      <c r="B90" s="25"/>
      <c r="C90" s="26"/>
      <c r="D90" s="275" t="s">
        <v>150</v>
      </c>
      <c r="E90" s="277"/>
      <c r="F90" s="39"/>
      <c r="G90" s="201"/>
      <c r="H90" s="201"/>
      <c r="I90" s="201"/>
      <c r="J90" s="201"/>
      <c r="K90" s="201"/>
      <c r="L90" s="201"/>
      <c r="M90" s="201"/>
      <c r="N90" s="201"/>
      <c r="O90" s="202"/>
      <c r="P90" s="202"/>
      <c r="R90" s="28"/>
      <c r="S90" s="29"/>
      <c r="T90" s="28"/>
    </row>
    <row r="91" spans="2:20" ht="9.9" customHeight="1">
      <c r="D91" s="72"/>
      <c r="E91" s="72"/>
      <c r="F91" s="72"/>
      <c r="G91" s="209"/>
      <c r="H91" s="209"/>
      <c r="I91" s="209"/>
      <c r="J91" s="209"/>
      <c r="K91" s="209"/>
      <c r="L91" s="209"/>
      <c r="M91" s="209"/>
      <c r="N91" s="209"/>
      <c r="O91" s="210"/>
      <c r="P91" s="210"/>
      <c r="R91" s="15"/>
      <c r="S91" s="93"/>
      <c r="T91" s="15"/>
    </row>
    <row r="92" spans="2:20" s="19" customFormat="1" ht="30" customHeight="1">
      <c r="C92" s="31"/>
      <c r="D92" s="132" t="s">
        <v>0</v>
      </c>
      <c r="E92" s="133" t="s">
        <v>83</v>
      </c>
      <c r="F92" s="4"/>
      <c r="G92" s="134" t="s">
        <v>142</v>
      </c>
      <c r="H92" s="135" t="s">
        <v>3</v>
      </c>
      <c r="I92" s="135" t="s">
        <v>4</v>
      </c>
      <c r="J92" s="135" t="s">
        <v>5</v>
      </c>
      <c r="K92" s="135" t="s">
        <v>6</v>
      </c>
      <c r="L92" s="135" t="s">
        <v>7</v>
      </c>
      <c r="M92" s="135" t="s">
        <v>8</v>
      </c>
      <c r="N92" s="133" t="s">
        <v>9</v>
      </c>
      <c r="O92" s="145" t="s">
        <v>10</v>
      </c>
      <c r="P92" s="145" t="s">
        <v>177</v>
      </c>
      <c r="R92" s="32"/>
      <c r="T92" s="32"/>
    </row>
    <row r="93" spans="2:20" ht="9.9" customHeight="1">
      <c r="D93" s="72"/>
      <c r="E93" s="72"/>
      <c r="F93" s="72"/>
      <c r="G93" s="209"/>
      <c r="H93" s="209"/>
      <c r="I93" s="209"/>
      <c r="J93" s="209"/>
      <c r="K93" s="209"/>
      <c r="L93" s="209"/>
      <c r="M93" s="209"/>
      <c r="N93" s="209"/>
      <c r="O93" s="210"/>
      <c r="P93" s="210"/>
      <c r="R93" s="15"/>
      <c r="S93" s="93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8" t="s">
        <v>86</v>
      </c>
      <c r="H94" s="242">
        <v>2.7199999999999998E-2</v>
      </c>
      <c r="I94" s="242">
        <v>2.5499999999999998E-2</v>
      </c>
      <c r="J94" s="242">
        <v>2.3800000000000002E-2</v>
      </c>
      <c r="K94" s="242">
        <v>2.2200000000000001E-2</v>
      </c>
      <c r="L94" s="242">
        <v>1.9099999999999999E-2</v>
      </c>
      <c r="M94" s="242">
        <v>1.5800000000000002E-2</v>
      </c>
      <c r="N94" s="242">
        <v>1.14E-2</v>
      </c>
      <c r="O94" s="224"/>
      <c r="P94" s="224"/>
      <c r="R94" s="14" t="s">
        <v>186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8" t="s">
        <v>86</v>
      </c>
      <c r="H95" s="243">
        <v>0.21</v>
      </c>
      <c r="I95" s="243">
        <v>0.2</v>
      </c>
      <c r="J95" s="243">
        <v>0.2</v>
      </c>
      <c r="K95" s="243">
        <v>0.19</v>
      </c>
      <c r="L95" s="243">
        <v>0.19</v>
      </c>
      <c r="M95" s="243">
        <v>0.19</v>
      </c>
      <c r="N95" s="243">
        <v>0.17</v>
      </c>
      <c r="O95" s="224"/>
      <c r="P95" s="224"/>
      <c r="R95" s="14"/>
      <c r="S95" s="13"/>
      <c r="T95" s="14"/>
    </row>
    <row r="96" spans="2:20" ht="9.9" customHeight="1">
      <c r="D96" s="72"/>
      <c r="E96" s="72"/>
      <c r="F96" s="72"/>
      <c r="G96" s="214"/>
      <c r="H96" s="264"/>
      <c r="I96" s="264"/>
      <c r="J96" s="264"/>
      <c r="K96" s="264"/>
      <c r="L96" s="264"/>
      <c r="M96" s="264"/>
      <c r="N96" s="264"/>
      <c r="O96" s="265"/>
      <c r="P96" s="265"/>
      <c r="R96" s="15"/>
      <c r="S96" s="93"/>
      <c r="T96" s="15"/>
    </row>
    <row r="97" spans="2:20" ht="30" customHeight="1">
      <c r="B97" s="38">
        <v>60</v>
      </c>
      <c r="D97" s="82" t="s">
        <v>89</v>
      </c>
      <c r="E97" s="96" t="s">
        <v>90</v>
      </c>
      <c r="F97" s="33"/>
      <c r="G97" s="236" t="s">
        <v>86</v>
      </c>
      <c r="H97" s="186">
        <v>-3.5542087972723948</v>
      </c>
      <c r="I97" s="186">
        <v>-7.051060499432424</v>
      </c>
      <c r="J97" s="186">
        <v>-9.3747182032928116</v>
      </c>
      <c r="K97" s="186">
        <v>-12.749403846723567</v>
      </c>
      <c r="L97" s="186">
        <v>-17.5</v>
      </c>
      <c r="M97" s="256">
        <v>-28.798461107274036</v>
      </c>
      <c r="N97" s="186">
        <v>-36.54958551416869</v>
      </c>
      <c r="O97" s="224"/>
      <c r="P97" s="224"/>
      <c r="R97" s="14"/>
      <c r="S97" s="93"/>
      <c r="T97" s="14"/>
    </row>
    <row r="98" spans="2:20" ht="30" customHeight="1">
      <c r="B98" s="38">
        <v>61</v>
      </c>
      <c r="D98" s="82" t="s">
        <v>91</v>
      </c>
      <c r="E98" s="21" t="s">
        <v>92</v>
      </c>
      <c r="F98" s="33"/>
      <c r="G98" s="236" t="s">
        <v>93</v>
      </c>
      <c r="H98" s="244">
        <v>0</v>
      </c>
      <c r="I98" s="186">
        <v>-0.85390831185293337</v>
      </c>
      <c r="J98" s="186">
        <v>-0.51062273898730837</v>
      </c>
      <c r="K98" s="186">
        <v>-3.4019044149133606</v>
      </c>
      <c r="L98" s="186">
        <v>-3.0586514825092763</v>
      </c>
      <c r="M98" s="186">
        <v>-3.6552871804675533</v>
      </c>
      <c r="N98" s="186">
        <v>-4.7290739078035813</v>
      </c>
      <c r="O98" s="224"/>
      <c r="P98" s="224"/>
      <c r="R98" s="14"/>
      <c r="S98" s="93"/>
      <c r="T98" s="14"/>
    </row>
    <row r="99" spans="2:20" ht="30" customHeight="1">
      <c r="B99" s="38">
        <v>62</v>
      </c>
      <c r="D99" s="82" t="s">
        <v>94</v>
      </c>
      <c r="E99" s="21" t="s">
        <v>95</v>
      </c>
      <c r="F99" s="33"/>
      <c r="G99" s="236" t="s">
        <v>93</v>
      </c>
      <c r="H99" s="186">
        <v>0</v>
      </c>
      <c r="I99" s="186">
        <v>0</v>
      </c>
      <c r="J99" s="186">
        <v>0</v>
      </c>
      <c r="K99" s="186">
        <v>-0.23681101700299223</v>
      </c>
      <c r="L99" s="186">
        <v>0</v>
      </c>
      <c r="M99" s="186">
        <v>-4.1110899396245486</v>
      </c>
      <c r="N99" s="186">
        <v>-5.1208756826226818</v>
      </c>
      <c r="O99" s="257">
        <v>-5.1208756826226818</v>
      </c>
      <c r="P99" s="257">
        <v>-5.1208756826226818</v>
      </c>
      <c r="R99" s="14"/>
      <c r="S99" s="93"/>
      <c r="T99" s="14"/>
    </row>
    <row r="100" spans="2:20" ht="30" customHeight="1">
      <c r="B100" s="38">
        <v>63</v>
      </c>
      <c r="D100" s="82" t="s">
        <v>96</v>
      </c>
      <c r="E100" s="21" t="s">
        <v>97</v>
      </c>
      <c r="F100" s="33"/>
      <c r="G100" s="236" t="s">
        <v>98</v>
      </c>
      <c r="H100" s="186">
        <v>0</v>
      </c>
      <c r="I100" s="186">
        <v>-1.336133463433498</v>
      </c>
      <c r="J100" s="186">
        <v>-1.336133463433498</v>
      </c>
      <c r="K100" s="186">
        <v>-1.336133463433498</v>
      </c>
      <c r="L100" s="186">
        <v>-0.60796729731168853</v>
      </c>
      <c r="M100" s="186">
        <v>-0.5735700000000179</v>
      </c>
      <c r="N100" s="186">
        <v>-0.57000000000016371</v>
      </c>
      <c r="O100" s="224"/>
      <c r="P100" s="224"/>
      <c r="R100" s="14"/>
      <c r="S100" s="93"/>
      <c r="T100" s="14"/>
    </row>
    <row r="101" spans="2:20" ht="30" customHeight="1">
      <c r="B101" s="38">
        <v>64</v>
      </c>
      <c r="D101" s="82" t="s">
        <v>99</v>
      </c>
      <c r="E101" s="21" t="s">
        <v>100</v>
      </c>
      <c r="F101" s="33"/>
      <c r="G101" s="236" t="s">
        <v>98</v>
      </c>
      <c r="H101" s="186">
        <v>0</v>
      </c>
      <c r="I101" s="186">
        <v>0</v>
      </c>
      <c r="J101" s="186">
        <v>0</v>
      </c>
      <c r="K101" s="186">
        <v>0</v>
      </c>
      <c r="L101" s="186">
        <v>0</v>
      </c>
      <c r="M101" s="186">
        <v>0</v>
      </c>
      <c r="N101" s="186">
        <v>0</v>
      </c>
      <c r="O101" s="224"/>
      <c r="P101" s="224"/>
      <c r="R101" s="14"/>
      <c r="S101" s="93"/>
      <c r="T101" s="14"/>
    </row>
    <row r="102" spans="2:20" s="1" customFormat="1" ht="30" customHeight="1">
      <c r="B102" s="38">
        <v>65</v>
      </c>
      <c r="C102" s="22"/>
      <c r="D102" s="278" t="s">
        <v>101</v>
      </c>
      <c r="E102" s="279"/>
      <c r="F102" s="23"/>
      <c r="G102" s="215"/>
      <c r="H102" s="146">
        <v>-3.5542087972723948</v>
      </c>
      <c r="I102" s="146">
        <v>-9.2411022747188554</v>
      </c>
      <c r="J102" s="146">
        <v>-11.221474405713618</v>
      </c>
      <c r="K102" s="146">
        <v>-17.724252742073418</v>
      </c>
      <c r="L102" s="147">
        <v>-21.166618779820965</v>
      </c>
      <c r="M102" s="147">
        <v>-37.138408227366156</v>
      </c>
      <c r="N102" s="147">
        <v>-46.969535104595117</v>
      </c>
      <c r="O102" s="147">
        <v>-5.1208756826226818</v>
      </c>
      <c r="P102" s="147">
        <v>-5.1208756826226818</v>
      </c>
      <c r="R102" s="141"/>
      <c r="S102" s="24"/>
      <c r="T102" s="141"/>
    </row>
    <row r="103" spans="2:20" ht="30" customHeight="1">
      <c r="B103" s="38">
        <v>66</v>
      </c>
      <c r="D103" s="82" t="s">
        <v>102</v>
      </c>
      <c r="E103" s="21" t="s">
        <v>103</v>
      </c>
      <c r="F103" s="33"/>
      <c r="G103" s="236" t="s">
        <v>104</v>
      </c>
      <c r="H103" s="223">
        <v>0</v>
      </c>
      <c r="I103" s="223">
        <v>3.0691560452737576E-2</v>
      </c>
      <c r="J103" s="223">
        <v>1.2666236990185098E-2</v>
      </c>
      <c r="K103" s="223">
        <v>1.2184520701794099E-2</v>
      </c>
      <c r="L103" s="223">
        <v>1.2184520701794099E-2</v>
      </c>
      <c r="M103" s="223">
        <v>1.2184520701794099E-2</v>
      </c>
      <c r="N103" s="223">
        <v>1.2184520701794099E-2</v>
      </c>
      <c r="O103" s="203"/>
      <c r="P103" s="203"/>
      <c r="R103" s="14"/>
      <c r="S103" s="93"/>
      <c r="T103" s="14"/>
    </row>
    <row r="104" spans="2:20" ht="30" customHeight="1">
      <c r="B104" s="38">
        <v>67</v>
      </c>
      <c r="D104" s="82" t="s">
        <v>105</v>
      </c>
      <c r="E104" s="21" t="s">
        <v>106</v>
      </c>
      <c r="F104" s="33"/>
      <c r="G104" s="236" t="s">
        <v>104</v>
      </c>
      <c r="H104" s="223">
        <v>0.80399582122379343</v>
      </c>
      <c r="I104" s="223">
        <v>0.10909186213586963</v>
      </c>
      <c r="J104" s="223">
        <v>0.1</v>
      </c>
      <c r="K104" s="223">
        <v>4.0028271538631088E-2</v>
      </c>
      <c r="L104" s="223">
        <v>4.0028271538631088E-2</v>
      </c>
      <c r="M104" s="223">
        <v>4.0028271538631088E-2</v>
      </c>
      <c r="N104" s="223">
        <v>4.0028271538631088E-2</v>
      </c>
      <c r="O104" s="203"/>
      <c r="P104" s="203"/>
      <c r="R104" s="14"/>
      <c r="S104" s="93"/>
      <c r="T104" s="14"/>
    </row>
    <row r="105" spans="2:20" ht="30" customHeight="1">
      <c r="B105" s="38">
        <v>68</v>
      </c>
      <c r="D105" s="82" t="s">
        <v>107</v>
      </c>
      <c r="E105" s="21" t="s">
        <v>108</v>
      </c>
      <c r="F105" s="33"/>
      <c r="G105" s="236" t="s">
        <v>104</v>
      </c>
      <c r="H105" s="223">
        <v>0</v>
      </c>
      <c r="I105" s="223">
        <v>0</v>
      </c>
      <c r="J105" s="223">
        <v>0</v>
      </c>
      <c r="K105" s="223">
        <v>0</v>
      </c>
      <c r="L105" s="223">
        <v>0</v>
      </c>
      <c r="M105" s="223">
        <v>0</v>
      </c>
      <c r="N105" s="223">
        <v>0</v>
      </c>
      <c r="O105" s="203"/>
      <c r="P105" s="203"/>
      <c r="R105" s="14"/>
      <c r="S105" s="93"/>
      <c r="T105" s="14"/>
    </row>
    <row r="106" spans="2:20" ht="30" customHeight="1">
      <c r="B106" s="38">
        <v>69</v>
      </c>
      <c r="D106" s="82" t="s">
        <v>109</v>
      </c>
      <c r="E106" s="21" t="s">
        <v>110</v>
      </c>
      <c r="F106" s="33"/>
      <c r="G106" s="236" t="s">
        <v>104</v>
      </c>
      <c r="H106" s="223">
        <v>0</v>
      </c>
      <c r="I106" s="223">
        <v>0</v>
      </c>
      <c r="J106" s="223">
        <v>0</v>
      </c>
      <c r="K106" s="223">
        <v>0</v>
      </c>
      <c r="L106" s="223">
        <v>0</v>
      </c>
      <c r="M106" s="223">
        <v>0</v>
      </c>
      <c r="N106" s="223">
        <v>0</v>
      </c>
      <c r="O106" s="203"/>
      <c r="P106" s="203"/>
      <c r="R106" s="14"/>
      <c r="S106" s="93"/>
      <c r="T106" s="14"/>
    </row>
    <row r="107" spans="2:20" s="1" customFormat="1" ht="30" customHeight="1">
      <c r="B107" s="38">
        <v>70</v>
      </c>
      <c r="C107" s="22"/>
      <c r="D107" s="278" t="s">
        <v>111</v>
      </c>
      <c r="E107" s="279"/>
      <c r="F107" s="23"/>
      <c r="G107" s="215"/>
      <c r="H107" s="146">
        <v>0.80399582122379343</v>
      </c>
      <c r="I107" s="146">
        <v>0.13978342258860721</v>
      </c>
      <c r="J107" s="146">
        <v>0.1126662369901851</v>
      </c>
      <c r="K107" s="146">
        <v>5.2212792240425188E-2</v>
      </c>
      <c r="L107" s="147">
        <v>5.2212792240425188E-2</v>
      </c>
      <c r="M107" s="147">
        <v>5.2212792240425188E-2</v>
      </c>
      <c r="N107" s="147">
        <v>5.2212792240425188E-2</v>
      </c>
      <c r="O107" s="148"/>
      <c r="P107" s="148"/>
      <c r="R107" s="141"/>
      <c r="S107" s="24"/>
      <c r="T107" s="141"/>
    </row>
    <row r="108" spans="2:20" s="1" customFormat="1" ht="30" customHeight="1">
      <c r="B108" s="38">
        <v>71</v>
      </c>
      <c r="C108" s="22"/>
      <c r="D108" s="278" t="s">
        <v>112</v>
      </c>
      <c r="E108" s="279"/>
      <c r="F108" s="23"/>
      <c r="G108" s="215"/>
      <c r="H108" s="146">
        <v>0</v>
      </c>
      <c r="I108" s="146">
        <v>-8.43</v>
      </c>
      <c r="J108" s="146">
        <v>7.7274809640016429E-2</v>
      </c>
      <c r="K108" s="146">
        <v>-7.1130725428779442</v>
      </c>
      <c r="L108" s="147">
        <v>-5.8208421661250895</v>
      </c>
      <c r="M108" s="147">
        <v>-5.5736760005222781</v>
      </c>
      <c r="N108" s="147">
        <v>-4.0338755428799686</v>
      </c>
      <c r="O108" s="147">
        <v>-4.0338755428799686</v>
      </c>
      <c r="P108" s="147">
        <v>-4.0338755428799686</v>
      </c>
      <c r="R108" s="141" t="s">
        <v>187</v>
      </c>
      <c r="S108" s="24"/>
      <c r="T108" s="141"/>
    </row>
    <row r="109" spans="2:20" ht="30" customHeight="1">
      <c r="B109" s="38">
        <v>72</v>
      </c>
      <c r="D109" s="82" t="s">
        <v>113</v>
      </c>
      <c r="E109" s="21" t="s">
        <v>114</v>
      </c>
      <c r="F109" s="33"/>
      <c r="G109" s="236" t="s">
        <v>115</v>
      </c>
      <c r="H109" s="223">
        <v>0</v>
      </c>
      <c r="I109" s="223">
        <v>0</v>
      </c>
      <c r="J109" s="223">
        <v>10.520151707592618</v>
      </c>
      <c r="K109" s="223">
        <v>3.1800397025333496</v>
      </c>
      <c r="L109" s="186">
        <v>3.6010944355958827</v>
      </c>
      <c r="M109" s="186">
        <v>0.15146114375465913</v>
      </c>
      <c r="N109" s="186">
        <v>0.15139686612099013</v>
      </c>
      <c r="O109" s="224"/>
      <c r="P109" s="224"/>
      <c r="R109" s="14"/>
      <c r="S109" s="93"/>
      <c r="T109" s="14"/>
    </row>
    <row r="110" spans="2:20" ht="30" customHeight="1">
      <c r="B110" s="38">
        <v>73</v>
      </c>
      <c r="D110" s="82" t="s">
        <v>116</v>
      </c>
      <c r="E110" s="21" t="s">
        <v>117</v>
      </c>
      <c r="F110" s="33"/>
      <c r="G110" s="236" t="s">
        <v>115</v>
      </c>
      <c r="H110" s="223">
        <v>0</v>
      </c>
      <c r="I110" s="223">
        <v>0</v>
      </c>
      <c r="J110" s="223">
        <v>0</v>
      </c>
      <c r="K110" s="223">
        <v>0</v>
      </c>
      <c r="L110" s="186">
        <v>0</v>
      </c>
      <c r="M110" s="186">
        <v>0</v>
      </c>
      <c r="N110" s="186">
        <v>0</v>
      </c>
      <c r="O110" s="224"/>
      <c r="P110" s="224"/>
      <c r="R110" s="12" t="s">
        <v>174</v>
      </c>
      <c r="S110" s="93"/>
      <c r="T110" s="14"/>
    </row>
    <row r="111" spans="2:20" ht="30" customHeight="1">
      <c r="B111" s="38">
        <v>74</v>
      </c>
      <c r="D111" s="82" t="s">
        <v>118</v>
      </c>
      <c r="E111" s="21" t="s">
        <v>119</v>
      </c>
      <c r="F111" s="33"/>
      <c r="G111" s="236" t="s">
        <v>115</v>
      </c>
      <c r="H111" s="223">
        <v>0</v>
      </c>
      <c r="I111" s="223">
        <v>0</v>
      </c>
      <c r="J111" s="223">
        <v>0</v>
      </c>
      <c r="K111" s="223">
        <v>0</v>
      </c>
      <c r="L111" s="186">
        <v>0</v>
      </c>
      <c r="M111" s="186">
        <v>0</v>
      </c>
      <c r="N111" s="186">
        <v>0</v>
      </c>
      <c r="O111" s="224"/>
      <c r="P111" s="224"/>
      <c r="R111" s="12" t="s">
        <v>174</v>
      </c>
      <c r="S111" s="93"/>
      <c r="T111" s="14"/>
    </row>
    <row r="112" spans="2:20" ht="30" customHeight="1">
      <c r="B112" s="38">
        <v>75</v>
      </c>
      <c r="D112" s="82" t="s">
        <v>120</v>
      </c>
      <c r="E112" s="21" t="s">
        <v>121</v>
      </c>
      <c r="F112" s="33"/>
      <c r="G112" s="236" t="s">
        <v>122</v>
      </c>
      <c r="H112" s="223">
        <v>0</v>
      </c>
      <c r="I112" s="223">
        <v>0</v>
      </c>
      <c r="J112" s="223">
        <v>0</v>
      </c>
      <c r="K112" s="223">
        <v>0</v>
      </c>
      <c r="L112" s="223">
        <v>0</v>
      </c>
      <c r="M112" s="223">
        <v>0</v>
      </c>
      <c r="N112" s="223">
        <v>0</v>
      </c>
      <c r="O112" s="224"/>
      <c r="P112" s="224"/>
      <c r="R112" s="12" t="s">
        <v>174</v>
      </c>
      <c r="S112" s="93"/>
      <c r="T112" s="14"/>
    </row>
    <row r="113" spans="1:20" ht="30" customHeight="1">
      <c r="B113" s="38">
        <v>76</v>
      </c>
      <c r="D113" s="82" t="s">
        <v>123</v>
      </c>
      <c r="E113" s="21" t="s">
        <v>124</v>
      </c>
      <c r="F113" s="33"/>
      <c r="G113" s="236" t="s">
        <v>115</v>
      </c>
      <c r="H113" s="223">
        <v>0</v>
      </c>
      <c r="I113" s="223">
        <v>0</v>
      </c>
      <c r="J113" s="223">
        <v>0</v>
      </c>
      <c r="K113" s="223">
        <v>0</v>
      </c>
      <c r="L113" s="223">
        <v>0</v>
      </c>
      <c r="M113" s="223">
        <v>0</v>
      </c>
      <c r="N113" s="223">
        <v>0</v>
      </c>
      <c r="O113" s="224"/>
      <c r="P113" s="224"/>
      <c r="R113" s="12" t="s">
        <v>174</v>
      </c>
      <c r="S113" s="93"/>
      <c r="T113" s="14"/>
    </row>
    <row r="114" spans="1:20" ht="30" customHeight="1">
      <c r="B114" s="38">
        <v>77</v>
      </c>
      <c r="D114" s="82" t="s">
        <v>125</v>
      </c>
      <c r="E114" s="21" t="s">
        <v>126</v>
      </c>
      <c r="F114" s="33"/>
      <c r="G114" s="236" t="s">
        <v>127</v>
      </c>
      <c r="H114" s="223">
        <v>0</v>
      </c>
      <c r="I114" s="223">
        <v>0</v>
      </c>
      <c r="J114" s="223">
        <v>0.27268336132021886</v>
      </c>
      <c r="K114" s="223">
        <v>0.27267045346843588</v>
      </c>
      <c r="L114" s="186">
        <v>0.27262134164470808</v>
      </c>
      <c r="M114" s="186">
        <v>0.24149192597121782</v>
      </c>
      <c r="N114" s="186">
        <v>0</v>
      </c>
      <c r="O114" s="224"/>
      <c r="P114" s="224"/>
      <c r="R114" s="14" t="s">
        <v>169</v>
      </c>
      <c r="S114" s="93"/>
      <c r="T114" s="14"/>
    </row>
    <row r="115" spans="1:20" ht="30" customHeight="1">
      <c r="B115" s="38">
        <v>78</v>
      </c>
      <c r="D115" s="82" t="s">
        <v>128</v>
      </c>
      <c r="E115" s="21" t="s">
        <v>129</v>
      </c>
      <c r="F115" s="33"/>
      <c r="G115" s="236" t="s">
        <v>127</v>
      </c>
      <c r="H115" s="223">
        <v>0</v>
      </c>
      <c r="I115" s="223">
        <v>0</v>
      </c>
      <c r="J115" s="223">
        <v>0</v>
      </c>
      <c r="K115" s="223">
        <v>-1.3457827864042429</v>
      </c>
      <c r="L115" s="186">
        <v>-2.4766749763423377</v>
      </c>
      <c r="M115" s="186">
        <v>-3.2652470879576185</v>
      </c>
      <c r="N115" s="186">
        <v>-3.6531609668738838</v>
      </c>
      <c r="O115" s="224"/>
      <c r="P115" s="224"/>
      <c r="R115" s="14" t="s">
        <v>170</v>
      </c>
      <c r="S115" s="93"/>
      <c r="T115" s="14"/>
    </row>
    <row r="116" spans="1:20" ht="30" customHeight="1">
      <c r="B116" s="38">
        <v>79</v>
      </c>
      <c r="D116" s="82" t="s">
        <v>130</v>
      </c>
      <c r="E116" s="21" t="s">
        <v>131</v>
      </c>
      <c r="F116" s="33"/>
      <c r="G116" s="236" t="s">
        <v>86</v>
      </c>
      <c r="H116" s="223">
        <v>0</v>
      </c>
      <c r="I116" s="223">
        <v>-0.82958296805099963</v>
      </c>
      <c r="J116" s="223">
        <v>-0.87558781030713817</v>
      </c>
      <c r="K116" s="223">
        <v>-0.6791154469445928</v>
      </c>
      <c r="L116" s="186">
        <v>-0.13882668239853047</v>
      </c>
      <c r="M116" s="186">
        <v>0.43794553588111285</v>
      </c>
      <c r="N116" s="186">
        <v>0.41008162227922185</v>
      </c>
      <c r="O116" s="245">
        <v>0.41008162227922185</v>
      </c>
      <c r="P116" s="245">
        <v>0.41008162227922185</v>
      </c>
      <c r="R116" s="14"/>
      <c r="S116" s="93"/>
      <c r="T116" s="14"/>
    </row>
    <row r="117" spans="1:20" ht="30" customHeight="1">
      <c r="B117" s="38">
        <v>80</v>
      </c>
      <c r="D117" s="82" t="s">
        <v>132</v>
      </c>
      <c r="E117" s="21" t="s">
        <v>133</v>
      </c>
      <c r="F117" s="33"/>
      <c r="G117" s="236" t="s">
        <v>86</v>
      </c>
      <c r="H117" s="223">
        <v>0</v>
      </c>
      <c r="I117" s="223">
        <v>0</v>
      </c>
      <c r="J117" s="223">
        <v>0</v>
      </c>
      <c r="K117" s="223">
        <v>0</v>
      </c>
      <c r="L117" s="223">
        <v>0</v>
      </c>
      <c r="M117" s="223">
        <v>0</v>
      </c>
      <c r="N117" s="223">
        <v>0</v>
      </c>
      <c r="O117" s="224"/>
      <c r="P117" s="224"/>
      <c r="R117" s="12" t="s">
        <v>174</v>
      </c>
      <c r="S117" s="93"/>
      <c r="T117" s="14"/>
    </row>
    <row r="118" spans="1:20" ht="30" customHeight="1">
      <c r="B118" s="38">
        <v>81</v>
      </c>
      <c r="D118" s="82" t="s">
        <v>134</v>
      </c>
      <c r="E118" s="21" t="s">
        <v>135</v>
      </c>
      <c r="F118" s="33"/>
      <c r="G118" s="236" t="s">
        <v>86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0</v>
      </c>
      <c r="O118" s="224"/>
      <c r="P118" s="224"/>
      <c r="R118" s="14"/>
      <c r="S118" s="93"/>
      <c r="T118" s="14"/>
    </row>
    <row r="119" spans="1:20" ht="30" customHeight="1">
      <c r="B119" s="38">
        <v>82</v>
      </c>
      <c r="D119" s="82" t="s">
        <v>136</v>
      </c>
      <c r="E119" s="21" t="s">
        <v>137</v>
      </c>
      <c r="F119" s="33"/>
      <c r="G119" s="236" t="s">
        <v>86</v>
      </c>
      <c r="H119" s="223">
        <v>0</v>
      </c>
      <c r="I119" s="223">
        <v>0</v>
      </c>
      <c r="J119" s="223">
        <v>-2.660974346713374E-2</v>
      </c>
      <c r="K119" s="223">
        <v>-1.999999999998181E-2</v>
      </c>
      <c r="L119" s="223">
        <v>-1.999999999998181E-2</v>
      </c>
      <c r="M119" s="186">
        <v>0</v>
      </c>
      <c r="N119" s="186">
        <v>0</v>
      </c>
      <c r="O119" s="224"/>
      <c r="P119" s="224"/>
      <c r="R119" s="14" t="s">
        <v>171</v>
      </c>
      <c r="S119" s="93"/>
      <c r="T119" s="14"/>
    </row>
    <row r="120" spans="1:20" s="1" customFormat="1" ht="30" customHeight="1">
      <c r="B120" s="38">
        <v>83</v>
      </c>
      <c r="C120" s="22"/>
      <c r="D120" s="278" t="s">
        <v>138</v>
      </c>
      <c r="E120" s="279"/>
      <c r="F120" s="23"/>
      <c r="G120" s="216"/>
      <c r="H120" s="147">
        <v>0</v>
      </c>
      <c r="I120" s="147">
        <v>-0.82958296805099963</v>
      </c>
      <c r="J120" s="147">
        <v>9.8906375151385646</v>
      </c>
      <c r="K120" s="147">
        <v>1.407811922652968</v>
      </c>
      <c r="L120" s="147">
        <v>1.2382141184997408</v>
      </c>
      <c r="M120" s="147">
        <v>-2.4343484823506287</v>
      </c>
      <c r="N120" s="147">
        <v>-3.0916824784736718</v>
      </c>
      <c r="O120" s="147">
        <v>0.41008162227922185</v>
      </c>
      <c r="P120" s="147">
        <v>0.41008162227922185</v>
      </c>
      <c r="R120" s="141"/>
      <c r="S120" s="24"/>
      <c r="T120" s="141"/>
    </row>
    <row r="121" spans="1:20" ht="9.9" customHeight="1">
      <c r="A121" s="1"/>
      <c r="D121" s="92"/>
      <c r="E121" s="33"/>
      <c r="F121" s="33"/>
      <c r="G121" s="204"/>
      <c r="H121" s="262"/>
      <c r="I121" s="262"/>
      <c r="J121" s="262"/>
      <c r="K121" s="262"/>
      <c r="L121" s="262"/>
      <c r="M121" s="262"/>
      <c r="N121" s="262"/>
      <c r="O121" s="266"/>
      <c r="P121" s="266"/>
      <c r="R121" s="15"/>
      <c r="S121" s="93"/>
      <c r="T121" s="15"/>
    </row>
    <row r="122" spans="1:20" s="18" customFormat="1" ht="30" customHeight="1">
      <c r="A122" s="1"/>
      <c r="B122" s="38">
        <v>84</v>
      </c>
      <c r="C122" s="16"/>
      <c r="D122" s="274" t="s">
        <v>175</v>
      </c>
      <c r="E122" s="274"/>
      <c r="F122" s="17"/>
      <c r="G122" s="217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-54.042880333708332</v>
      </c>
      <c r="O122" s="48">
        <v>-8.7446696032234286</v>
      </c>
      <c r="P122" s="48">
        <v>-8.7446696032234286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89" t="s">
        <v>140</v>
      </c>
      <c r="E123" s="289"/>
      <c r="F123" s="33"/>
      <c r="G123" s="218"/>
      <c r="H123" s="149">
        <v>-2.8</v>
      </c>
      <c r="I123" s="149">
        <v>-18.399999999999999</v>
      </c>
      <c r="J123" s="149">
        <v>-1.1000000000000001</v>
      </c>
      <c r="K123" s="149">
        <v>-23.4</v>
      </c>
      <c r="L123" s="149">
        <v>-25.7</v>
      </c>
      <c r="M123" s="149">
        <v>-45.133642289584941</v>
      </c>
      <c r="N123" s="149">
        <v>-53.995093125948756</v>
      </c>
      <c r="O123" s="149">
        <v>-8.7446696032234286</v>
      </c>
      <c r="P123" s="149">
        <v>-8.7446696032234286</v>
      </c>
      <c r="R123" s="28"/>
      <c r="S123" s="13"/>
      <c r="T123" s="28"/>
    </row>
    <row r="124" spans="1:20" ht="9.9" customHeight="1">
      <c r="D124" s="72"/>
      <c r="E124" s="72"/>
      <c r="F124" s="72"/>
      <c r="G124" s="209"/>
      <c r="H124" s="229"/>
      <c r="I124" s="229"/>
      <c r="J124" s="229"/>
      <c r="K124" s="229"/>
      <c r="L124" s="229"/>
      <c r="M124" s="229"/>
      <c r="N124" s="229"/>
      <c r="O124" s="230"/>
      <c r="P124" s="230"/>
      <c r="R124" s="15"/>
      <c r="S124" s="93"/>
      <c r="T124" s="15"/>
    </row>
    <row r="125" spans="1:20" s="25" customFormat="1" ht="30" customHeight="1">
      <c r="C125" s="34"/>
      <c r="D125" s="275" t="s">
        <v>173</v>
      </c>
      <c r="E125" s="276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177</v>
      </c>
      <c r="R125" s="35"/>
      <c r="S125" s="36"/>
      <c r="T125" s="35"/>
    </row>
    <row r="126" spans="1:20" ht="9.9" customHeight="1">
      <c r="D126" s="72"/>
      <c r="E126" s="72"/>
      <c r="F126" s="72"/>
      <c r="G126" s="209"/>
      <c r="H126" s="209"/>
      <c r="I126" s="209"/>
      <c r="J126" s="209"/>
      <c r="K126" s="209"/>
      <c r="L126" s="209"/>
      <c r="M126" s="209"/>
      <c r="N126" s="209"/>
      <c r="O126" s="210"/>
      <c r="P126" s="210"/>
      <c r="R126" s="15"/>
      <c r="S126" s="93"/>
      <c r="T126" s="15"/>
    </row>
    <row r="127" spans="1:20" ht="30" customHeight="1">
      <c r="B127" s="38">
        <v>86</v>
      </c>
      <c r="D127" s="272" t="s">
        <v>188</v>
      </c>
      <c r="E127" s="273"/>
      <c r="F127" s="33"/>
      <c r="G127" s="249">
        <v>0</v>
      </c>
      <c r="H127" s="249">
        <v>0</v>
      </c>
      <c r="I127" s="249">
        <v>0</v>
      </c>
      <c r="J127" s="249">
        <v>0</v>
      </c>
      <c r="K127" s="258">
        <v>0</v>
      </c>
      <c r="L127" s="258">
        <v>0</v>
      </c>
      <c r="M127" s="258">
        <v>0</v>
      </c>
      <c r="N127" s="249">
        <v>0</v>
      </c>
      <c r="O127" s="249">
        <v>0</v>
      </c>
      <c r="P127" s="249">
        <v>0</v>
      </c>
      <c r="R127" s="12" t="s">
        <v>176</v>
      </c>
      <c r="S127" s="93"/>
      <c r="T127" s="14"/>
    </row>
    <row r="128" spans="1:20" ht="30" customHeight="1">
      <c r="B128" s="38">
        <v>87</v>
      </c>
      <c r="D128" s="272" t="s">
        <v>181</v>
      </c>
      <c r="E128" s="273"/>
      <c r="F128" s="33"/>
      <c r="G128" s="249">
        <v>0</v>
      </c>
      <c r="H128" s="249">
        <v>0</v>
      </c>
      <c r="I128" s="249">
        <v>0</v>
      </c>
      <c r="J128" s="249">
        <v>0</v>
      </c>
      <c r="K128" s="249">
        <v>0</v>
      </c>
      <c r="L128" s="249">
        <v>0</v>
      </c>
      <c r="M128" s="249">
        <v>0</v>
      </c>
      <c r="N128" s="249">
        <v>0</v>
      </c>
      <c r="O128" s="249">
        <v>0</v>
      </c>
      <c r="P128" s="249">
        <v>0</v>
      </c>
      <c r="R128" s="14" t="s">
        <v>176</v>
      </c>
      <c r="S128" s="93"/>
      <c r="T128" s="14"/>
    </row>
    <row r="129" spans="2:20" ht="30" customHeight="1">
      <c r="B129" s="38">
        <v>88</v>
      </c>
      <c r="D129" s="272" t="s">
        <v>176</v>
      </c>
      <c r="E129" s="273"/>
      <c r="F129" s="33"/>
      <c r="G129" s="249">
        <v>0</v>
      </c>
      <c r="H129" s="249">
        <v>0</v>
      </c>
      <c r="I129" s="249">
        <v>0</v>
      </c>
      <c r="J129" s="249">
        <v>0</v>
      </c>
      <c r="K129" s="249">
        <v>0</v>
      </c>
      <c r="L129" s="249">
        <v>0</v>
      </c>
      <c r="M129" s="249">
        <v>0</v>
      </c>
      <c r="N129" s="249">
        <v>0</v>
      </c>
      <c r="O129" s="249">
        <v>0</v>
      </c>
      <c r="P129" s="249">
        <v>0</v>
      </c>
      <c r="R129" s="14" t="s">
        <v>176</v>
      </c>
      <c r="S129" s="93"/>
      <c r="T129" s="14"/>
    </row>
    <row r="130" spans="2:20" ht="30" customHeight="1">
      <c r="B130" s="38">
        <v>89</v>
      </c>
      <c r="D130" s="272" t="s">
        <v>176</v>
      </c>
      <c r="E130" s="273"/>
      <c r="F130" s="33"/>
      <c r="G130" s="249">
        <v>0</v>
      </c>
      <c r="H130" s="249">
        <v>0</v>
      </c>
      <c r="I130" s="249">
        <v>0</v>
      </c>
      <c r="J130" s="249">
        <v>0</v>
      </c>
      <c r="K130" s="249">
        <v>0</v>
      </c>
      <c r="L130" s="249">
        <v>0</v>
      </c>
      <c r="M130" s="249">
        <v>0</v>
      </c>
      <c r="N130" s="249">
        <v>0</v>
      </c>
      <c r="O130" s="249">
        <v>0</v>
      </c>
      <c r="P130" s="249">
        <v>0</v>
      </c>
      <c r="R130" s="14" t="s">
        <v>176</v>
      </c>
      <c r="S130" s="93"/>
      <c r="T130" s="14"/>
    </row>
    <row r="131" spans="2:20" ht="30" customHeight="1">
      <c r="B131" s="38">
        <v>90</v>
      </c>
      <c r="D131" s="281" t="s">
        <v>176</v>
      </c>
      <c r="E131" s="282"/>
      <c r="F131" s="33"/>
      <c r="G131" s="249">
        <v>0</v>
      </c>
      <c r="H131" s="249">
        <v>0</v>
      </c>
      <c r="I131" s="249">
        <v>0</v>
      </c>
      <c r="J131" s="249">
        <v>0</v>
      </c>
      <c r="K131" s="249">
        <v>0</v>
      </c>
      <c r="L131" s="249">
        <v>0</v>
      </c>
      <c r="M131" s="249">
        <v>0</v>
      </c>
      <c r="N131" s="249">
        <v>0</v>
      </c>
      <c r="O131" s="249">
        <v>0</v>
      </c>
      <c r="P131" s="249">
        <v>0</v>
      </c>
      <c r="R131" s="14"/>
      <c r="S131" s="93"/>
      <c r="T131" s="14"/>
    </row>
    <row r="133" spans="2:20" ht="30" customHeight="1">
      <c r="B133" s="90"/>
      <c r="G133" s="219"/>
      <c r="H133" s="220"/>
      <c r="I133" s="219"/>
    </row>
  </sheetData>
  <sheetProtection formatCells="0" formatColumns="0"/>
  <mergeCells count="43">
    <mergeCell ref="G3:T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D84:E84"/>
    <mergeCell ref="D85:E85"/>
    <mergeCell ref="D86:E86"/>
    <mergeCell ref="D87:E87"/>
    <mergeCell ref="D88:E88"/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32"/>
  <sheetViews>
    <sheetView showGridLines="0" zoomScaleNormal="100" zoomScaleSheetLayoutView="25" workbookViewId="0">
      <selection activeCell="Y1" sqref="Y1:Y1048576"/>
    </sheetView>
  </sheetViews>
  <sheetFormatPr defaultColWidth="9.109375" defaultRowHeight="14.4"/>
  <cols>
    <col min="1" max="1" width="1" style="101" customWidth="1"/>
    <col min="2" max="2" width="63.109375" style="50" bestFit="1" customWidth="1"/>
    <col min="3" max="5" width="9.33203125" style="50" customWidth="1"/>
    <col min="6" max="6" width="9.109375" style="101" customWidth="1"/>
    <col min="7" max="12" width="10.5546875" style="101" customWidth="1"/>
    <col min="13" max="13" width="2.88671875" style="101" customWidth="1"/>
    <col min="14" max="16" width="9.44140625" style="101" customWidth="1"/>
    <col min="17" max="19" width="9.109375" style="101" customWidth="1"/>
    <col min="20" max="23" width="9.109375" style="101"/>
    <col min="24" max="24" width="1.109375" style="101" customWidth="1"/>
    <col min="25" max="16384" width="9.109375" style="101"/>
  </cols>
  <sheetData>
    <row r="1" spans="1:24" ht="6.75" customHeight="1">
      <c r="A1" s="164"/>
      <c r="B1" s="164"/>
      <c r="C1" s="164"/>
      <c r="D1" s="165"/>
      <c r="E1" s="165"/>
      <c r="F1" s="165"/>
      <c r="G1" s="165"/>
      <c r="H1" s="165"/>
      <c r="I1" s="165"/>
      <c r="J1" s="165"/>
      <c r="K1" s="164"/>
      <c r="L1" s="164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64"/>
      <c r="B2" s="49"/>
      <c r="C2" s="49"/>
      <c r="D2" s="128"/>
      <c r="E2" s="128"/>
      <c r="F2" s="128"/>
      <c r="G2" s="128"/>
      <c r="H2" s="128"/>
      <c r="I2" s="128"/>
      <c r="J2" s="167"/>
      <c r="K2" s="117"/>
      <c r="L2" s="117"/>
      <c r="X2" s="169"/>
    </row>
    <row r="3" spans="1:24" ht="21">
      <c r="A3" s="164"/>
      <c r="B3" s="168" t="s">
        <v>168</v>
      </c>
      <c r="C3" s="49"/>
      <c r="D3" s="128"/>
      <c r="E3" s="128"/>
      <c r="F3" s="128"/>
      <c r="G3" s="128"/>
      <c r="H3" s="128"/>
      <c r="I3" s="128"/>
      <c r="J3" s="128"/>
      <c r="K3" s="117"/>
      <c r="L3" s="117"/>
      <c r="X3" s="169"/>
    </row>
    <row r="4" spans="1:24" ht="15.6" customHeight="1">
      <c r="A4" s="164"/>
      <c r="B4" s="251" t="s">
        <v>167</v>
      </c>
      <c r="C4" s="49"/>
      <c r="D4" s="128"/>
      <c r="E4" s="293" t="s">
        <v>191</v>
      </c>
      <c r="F4" s="293"/>
      <c r="G4" s="293"/>
      <c r="H4" s="293"/>
      <c r="I4" s="293"/>
      <c r="J4" s="293"/>
      <c r="K4" s="293"/>
      <c r="L4" s="239"/>
      <c r="M4" s="170"/>
      <c r="N4" s="170"/>
      <c r="O4" s="170"/>
      <c r="P4" s="170"/>
      <c r="Q4" s="293" t="s">
        <v>192</v>
      </c>
      <c r="R4" s="293"/>
      <c r="S4" s="293"/>
      <c r="T4" s="293"/>
      <c r="U4" s="293"/>
      <c r="V4" s="293"/>
      <c r="W4" s="293"/>
      <c r="X4" s="169"/>
    </row>
    <row r="5" spans="1:24">
      <c r="A5" s="164"/>
      <c r="B5" s="49"/>
      <c r="C5" s="49"/>
      <c r="D5" s="128"/>
      <c r="E5" s="128"/>
      <c r="F5" s="128"/>
      <c r="G5" s="128"/>
      <c r="H5" s="128"/>
      <c r="I5" s="128"/>
      <c r="J5" s="128"/>
      <c r="K5" s="117"/>
      <c r="L5" s="117"/>
      <c r="X5" s="169"/>
    </row>
    <row r="6" spans="1:24" ht="6.75" customHeight="1">
      <c r="A6" s="164"/>
      <c r="B6" s="164"/>
      <c r="C6" s="164"/>
      <c r="D6" s="165"/>
      <c r="E6" s="165"/>
      <c r="F6" s="165"/>
      <c r="G6" s="165"/>
      <c r="H6" s="165"/>
      <c r="I6" s="165"/>
      <c r="J6" s="165"/>
      <c r="K6" s="164"/>
      <c r="L6" s="164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</row>
    <row r="7" spans="1:24" ht="4.5" customHeight="1"/>
    <row r="8" spans="1:24" ht="15.6">
      <c r="C8" s="134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04" t="s">
        <v>10</v>
      </c>
      <c r="L8" s="104" t="s">
        <v>177</v>
      </c>
      <c r="N8" s="134" t="s">
        <v>2</v>
      </c>
      <c r="O8" s="135" t="s">
        <v>3</v>
      </c>
      <c r="P8" s="135" t="s">
        <v>4</v>
      </c>
      <c r="Q8" s="135" t="s">
        <v>5</v>
      </c>
      <c r="R8" s="135" t="s">
        <v>6</v>
      </c>
      <c r="S8" s="135" t="s">
        <v>7</v>
      </c>
      <c r="T8" s="135" t="s">
        <v>8</v>
      </c>
      <c r="U8" s="135" t="s">
        <v>9</v>
      </c>
      <c r="V8" s="104" t="s">
        <v>10</v>
      </c>
      <c r="W8" s="104" t="s">
        <v>177</v>
      </c>
    </row>
    <row r="9" spans="1:24" ht="6" customHeight="1">
      <c r="F9" s="90"/>
      <c r="G9" s="90"/>
      <c r="H9" s="90"/>
      <c r="I9" s="90"/>
      <c r="J9" s="90"/>
      <c r="K9" s="91"/>
      <c r="L9" s="91"/>
      <c r="N9" s="90"/>
      <c r="O9" s="90"/>
      <c r="P9" s="90"/>
      <c r="Q9" s="90"/>
      <c r="R9" s="90"/>
      <c r="S9" s="90"/>
      <c r="T9" s="90"/>
      <c r="U9" s="90"/>
      <c r="V9" s="91"/>
      <c r="W9" s="91"/>
    </row>
    <row r="10" spans="1:24" ht="18">
      <c r="B10" s="294" t="s">
        <v>12</v>
      </c>
      <c r="C10" s="296"/>
      <c r="D10" s="39"/>
      <c r="E10" s="39"/>
      <c r="F10" s="39"/>
      <c r="G10" s="39"/>
      <c r="H10" s="39"/>
      <c r="I10" s="39"/>
      <c r="J10" s="39"/>
      <c r="K10" s="41"/>
      <c r="L10" s="41"/>
      <c r="N10" s="103"/>
      <c r="O10" s="39"/>
      <c r="P10" s="39"/>
      <c r="Q10" s="39"/>
      <c r="R10" s="39"/>
      <c r="S10" s="39"/>
      <c r="T10" s="39"/>
      <c r="U10" s="39"/>
      <c r="V10" s="41"/>
      <c r="W10" s="41"/>
    </row>
    <row r="11" spans="1:24" ht="6" customHeight="1">
      <c r="F11" s="90"/>
      <c r="G11" s="90"/>
      <c r="H11" s="90"/>
      <c r="I11" s="90"/>
      <c r="J11" s="90"/>
      <c r="K11" s="91"/>
      <c r="L11" s="91"/>
      <c r="N11" s="90"/>
      <c r="O11" s="90"/>
      <c r="P11" s="90"/>
      <c r="Q11" s="90"/>
      <c r="R11" s="90"/>
      <c r="S11" s="90"/>
      <c r="T11" s="90"/>
      <c r="U11" s="90"/>
      <c r="V11" s="91"/>
      <c r="W11" s="91"/>
    </row>
    <row r="12" spans="1:24">
      <c r="B12" s="52" t="s">
        <v>15</v>
      </c>
      <c r="C12" s="59">
        <v>1.1630215598843192</v>
      </c>
      <c r="D12" s="59">
        <v>1.2050875378593013</v>
      </c>
      <c r="E12" s="59">
        <v>1.2266549870484693</v>
      </c>
      <c r="F12" s="121">
        <v>1.2327386971247207</v>
      </c>
      <c r="G12" s="59">
        <v>1.2709248320611219</v>
      </c>
      <c r="H12" s="246">
        <v>1.3140299673349833</v>
      </c>
      <c r="I12" s="59">
        <v>1.3585928553224329</v>
      </c>
      <c r="J12" s="59">
        <v>1.3956233853113009</v>
      </c>
      <c r="K12" s="45"/>
      <c r="L12" s="45"/>
      <c r="N12" s="59">
        <f>'SO MOD0186 '!G12-MOVEMENT!C12</f>
        <v>0</v>
      </c>
      <c r="O12" s="59">
        <f>'SO MOD0186 '!H12-MOVEMENT!D12</f>
        <v>0</v>
      </c>
      <c r="P12" s="59">
        <f>'SO MOD0186 '!I12-MOVEMENT!E12</f>
        <v>0</v>
      </c>
      <c r="Q12" s="59">
        <f>'SO MOD0186 '!J12-MOVEMENT!F12</f>
        <v>0</v>
      </c>
      <c r="R12" s="59">
        <f>'SO MOD0186 '!K12-MOVEMENT!G12</f>
        <v>0</v>
      </c>
      <c r="S12" s="185">
        <f>'SO MOD0186 '!L12-MOVEMENT!H12</f>
        <v>0</v>
      </c>
      <c r="T12" s="185">
        <f>'SO MOD0186 '!M12-MOVEMENT!I12</f>
        <v>0</v>
      </c>
      <c r="U12" s="185">
        <f>'SO MOD0186 '!N12-MOVEMENT!J12</f>
        <v>-5.3319986089048754E-3</v>
      </c>
      <c r="V12" s="45"/>
      <c r="W12" s="45"/>
    </row>
    <row r="13" spans="1:24">
      <c r="B13" s="58" t="s">
        <v>17</v>
      </c>
      <c r="C13" s="60">
        <v>2.6500000000000003E-2</v>
      </c>
      <c r="D13" s="60">
        <v>3.6169559899789178E-2</v>
      </c>
      <c r="E13" s="60">
        <v>1.7896997945460506E-2</v>
      </c>
      <c r="F13" s="60">
        <v>4.9595934802252805E-3</v>
      </c>
      <c r="G13" s="60">
        <v>3.097666604079825E-2</v>
      </c>
      <c r="H13" s="60">
        <v>3.3916353026131101E-2</v>
      </c>
      <c r="I13" s="60">
        <v>3.3913144369019724E-2</v>
      </c>
      <c r="J13" s="60">
        <v>2.7256532259681006E-2</v>
      </c>
      <c r="K13" s="45"/>
      <c r="L13" s="45"/>
      <c r="N13" s="61">
        <f>'SO MOD0186 '!G13-MOVEMENT!C13</f>
        <v>0</v>
      </c>
      <c r="O13" s="61">
        <f>'SO MOD0186 '!H13-MOVEMENT!D13</f>
        <v>0</v>
      </c>
      <c r="P13" s="61">
        <f>'SO MOD0186 '!I13-MOVEMENT!E13</f>
        <v>0</v>
      </c>
      <c r="Q13" s="61">
        <f>'SO MOD0186 '!J13-MOVEMENT!F13</f>
        <v>0</v>
      </c>
      <c r="R13" s="61">
        <f>'SO MOD0186 '!K13-MOVEMENT!G13</f>
        <v>0</v>
      </c>
      <c r="S13" s="60">
        <f>'SO MOD0186 '!L13-MOVEMENT!H13</f>
        <v>0</v>
      </c>
      <c r="T13" s="60">
        <f>'SO MOD0186 '!M13-MOVEMENT!I13</f>
        <v>0</v>
      </c>
      <c r="U13" s="60">
        <f>'SO MOD0186 '!N13-MOVEMENT!J13</f>
        <v>-3.9246479090598793E-3</v>
      </c>
      <c r="V13" s="45"/>
      <c r="W13" s="45"/>
    </row>
    <row r="14" spans="1:24">
      <c r="B14" s="52" t="s">
        <v>18</v>
      </c>
      <c r="C14" s="61">
        <v>2.8846428936344221E-2</v>
      </c>
      <c r="D14" s="61">
        <v>1.9600131885767674E-2</v>
      </c>
      <c r="E14" s="61">
        <v>1.0776609381026927E-2</v>
      </c>
      <c r="F14" s="61">
        <v>2.142749765835493E-2</v>
      </c>
      <c r="G14" s="61">
        <v>3.7419997584832866E-2</v>
      </c>
      <c r="H14" s="61">
        <v>3.2499999999999876E-2</v>
      </c>
      <c r="I14" s="61">
        <v>2.8999999999999911E-2</v>
      </c>
      <c r="J14" s="61">
        <v>3.2000000000000008E-2</v>
      </c>
      <c r="K14" s="45"/>
      <c r="L14" s="45"/>
      <c r="N14" s="61">
        <f>'SO MOD0186 '!G14-MOVEMENT!C14</f>
        <v>0</v>
      </c>
      <c r="O14" s="61">
        <f>'SO MOD0186 '!H14-MOVEMENT!D14</f>
        <v>0</v>
      </c>
      <c r="P14" s="61">
        <f>'SO MOD0186 '!I14-MOVEMENT!E14</f>
        <v>0</v>
      </c>
      <c r="Q14" s="61">
        <f>'SO MOD0186 '!J14-MOVEMENT!F14</f>
        <v>0</v>
      </c>
      <c r="R14" s="61">
        <f>'SO MOD0186 '!K14-MOVEMENT!G14</f>
        <v>0</v>
      </c>
      <c r="S14" s="60">
        <f>'SO MOD0186 '!L14-MOVEMENT!H14</f>
        <v>-1.9431106649012639E-3</v>
      </c>
      <c r="T14" s="60">
        <f>'SO MOD0186 '!M14-MOVEMENT!I14</f>
        <v>-2.7499999999999018E-3</v>
      </c>
      <c r="U14" s="60">
        <f>'SO MOD0186 '!N14-MOVEMENT!J14</f>
        <v>-4.2500000000000558E-3</v>
      </c>
      <c r="V14" s="45"/>
      <c r="W14" s="45"/>
    </row>
    <row r="15" spans="1:24">
      <c r="B15" s="52" t="s">
        <v>19</v>
      </c>
      <c r="C15" s="61">
        <v>2.3464289363442185E-3</v>
      </c>
      <c r="D15" s="61">
        <v>-1.6569428014021503E-2</v>
      </c>
      <c r="E15" s="61">
        <v>-7.1203885644335798E-3</v>
      </c>
      <c r="F15" s="61">
        <v>1.6467904178129648E-2</v>
      </c>
      <c r="G15" s="61">
        <v>6.443331544034616E-3</v>
      </c>
      <c r="H15" s="61">
        <v>-1.4163530261312243E-3</v>
      </c>
      <c r="I15" s="61">
        <v>-4.9131443690198125E-3</v>
      </c>
      <c r="J15" s="61">
        <v>4.7434677403190018E-3</v>
      </c>
      <c r="K15" s="45"/>
      <c r="L15" s="45"/>
      <c r="N15" s="61">
        <f>'SO MOD0186 '!G15-MOVEMENT!C15</f>
        <v>0</v>
      </c>
      <c r="O15" s="61">
        <f>'SO MOD0186 '!H15-MOVEMENT!D15</f>
        <v>0</v>
      </c>
      <c r="P15" s="61">
        <f>'SO MOD0186 '!I15-MOVEMENT!E15</f>
        <v>0</v>
      </c>
      <c r="Q15" s="61">
        <f>'SO MOD0186 '!J15-MOVEMENT!F15</f>
        <v>0</v>
      </c>
      <c r="R15" s="61">
        <f>'SO MOD0186 '!K15-MOVEMENT!G15</f>
        <v>0</v>
      </c>
      <c r="S15" s="61">
        <f>'SO MOD0186 '!L15-MOVEMENT!H15</f>
        <v>-1.9431106649012639E-3</v>
      </c>
      <c r="T15" s="61">
        <f>'SO MOD0186 '!M15-MOVEMENT!I15</f>
        <v>-2.7499999999999018E-3</v>
      </c>
      <c r="U15" s="61">
        <f>'SO MOD0186 '!N15-MOVEMENT!J15</f>
        <v>-3.253520909401765E-4</v>
      </c>
      <c r="V15" s="45"/>
      <c r="W15" s="45"/>
    </row>
    <row r="16" spans="1:24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N16" s="33"/>
      <c r="O16" s="33"/>
      <c r="P16" s="33"/>
      <c r="Q16" s="33"/>
      <c r="R16" s="33"/>
      <c r="S16" s="33"/>
      <c r="T16" s="33"/>
      <c r="U16" s="33"/>
      <c r="V16" s="62"/>
      <c r="W16" s="62"/>
    </row>
    <row r="17" spans="2:30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N17" s="57">
        <f>'SO MOD0186 '!G17-MOVEMENT!C17</f>
        <v>0</v>
      </c>
      <c r="O17" s="57">
        <f>'SO MOD0186 '!H17-MOVEMENT!D17</f>
        <v>0</v>
      </c>
      <c r="P17" s="57">
        <f>'SO MOD0186 '!I17-MOVEMENT!E17</f>
        <v>0</v>
      </c>
      <c r="Q17" s="57">
        <f>'SO MOD0186 '!J17-MOVEMENT!F17</f>
        <v>0</v>
      </c>
      <c r="R17" s="57">
        <f>'SO MOD0186 '!K17-MOVEMENT!G17</f>
        <v>0</v>
      </c>
      <c r="S17" s="57">
        <f>'SO MOD0186 '!L17-MOVEMENT!H17</f>
        <v>0</v>
      </c>
      <c r="T17" s="57">
        <f>'SO MOD0186 '!M17-MOVEMENT!I17</f>
        <v>0</v>
      </c>
      <c r="U17" s="57">
        <f>'SO MOD0186 '!N17-MOVEMENT!J17</f>
        <v>0</v>
      </c>
      <c r="V17" s="45"/>
      <c r="W17" s="45"/>
    </row>
    <row r="18" spans="2:30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-45.101999999999997</v>
      </c>
      <c r="J18" s="56">
        <v>-53.995093125948756</v>
      </c>
      <c r="K18" s="56">
        <v>-8.7446696032234286</v>
      </c>
      <c r="L18" s="56">
        <v>-8.7446696032234286</v>
      </c>
      <c r="N18" s="57">
        <f>'SO MOD0186 '!G18-MOVEMENT!C18</f>
        <v>0</v>
      </c>
      <c r="O18" s="57">
        <f>'SO MOD0186 '!H18-MOVEMENT!D18</f>
        <v>0</v>
      </c>
      <c r="P18" s="57">
        <f>'SO MOD0186 '!I18-MOVEMENT!E18</f>
        <v>0</v>
      </c>
      <c r="Q18" s="57">
        <f>'SO MOD0186 '!J18-MOVEMENT!F18</f>
        <v>0</v>
      </c>
      <c r="R18" s="57">
        <f>'SO MOD0186 '!K18-MOVEMENT!G18</f>
        <v>0</v>
      </c>
      <c r="S18" s="78">
        <f>'SO MOD0186 '!L18-MOVEMENT!H18</f>
        <v>0</v>
      </c>
      <c r="T18" s="78">
        <f>'SO MOD0186 '!M18-MOVEMENT!I18</f>
        <v>-3.1642289584944194E-2</v>
      </c>
      <c r="U18" s="78">
        <f>'SO MOD0186 '!N18-MOVEMENT!J18</f>
        <v>0</v>
      </c>
      <c r="V18" s="78">
        <f>'SO MOD0186 '!O18-MOVEMENT!K18</f>
        <v>0</v>
      </c>
      <c r="W18" s="78">
        <f>'SO MOD0186 '!P18-MOVEMENT!L18</f>
        <v>0</v>
      </c>
      <c r="AB18" s="240"/>
      <c r="AC18" s="240"/>
      <c r="AD18" s="240"/>
    </row>
    <row r="19" spans="2:30">
      <c r="B19" s="52" t="s">
        <v>24</v>
      </c>
      <c r="C19" s="56"/>
      <c r="D19" s="56"/>
      <c r="E19" s="56">
        <v>2.0937475606447102</v>
      </c>
      <c r="F19" s="56">
        <v>-8.3281642734311401</v>
      </c>
      <c r="G19" s="56">
        <v>-12.64018948618625</v>
      </c>
      <c r="H19" s="56">
        <v>-2.3575814100213361</v>
      </c>
      <c r="I19" s="56">
        <v>1.5165007098349659</v>
      </c>
      <c r="J19" s="56">
        <v>0.69815878901474149</v>
      </c>
      <c r="K19" s="56">
        <v>0</v>
      </c>
      <c r="L19" s="56">
        <v>0</v>
      </c>
      <c r="N19" s="57">
        <f>'SO MOD0186 '!G19-MOVEMENT!C19</f>
        <v>0</v>
      </c>
      <c r="O19" s="57">
        <f>'SO MOD0186 '!H19-MOVEMENT!D19</f>
        <v>0</v>
      </c>
      <c r="P19" s="57">
        <f>'SO MOD0186 '!I19-MOVEMENT!E19</f>
        <v>0</v>
      </c>
      <c r="Q19" s="57">
        <f>'SO MOD0186 '!J19-MOVEMENT!F19</f>
        <v>0</v>
      </c>
      <c r="R19" s="57">
        <f>'SO MOD0186 '!K19-MOVEMENT!G19</f>
        <v>0</v>
      </c>
      <c r="S19" s="57">
        <f>'SO MOD0186 '!L19-MOVEMENT!H19</f>
        <v>0</v>
      </c>
      <c r="T19" s="78">
        <f>'SO MOD0186 '!M19-MOVEMENT!I19</f>
        <v>0</v>
      </c>
      <c r="U19" s="78">
        <f>'SO MOD0186 '!N19-MOVEMENT!J19</f>
        <v>-1.1680728091124786</v>
      </c>
      <c r="V19" s="78">
        <f>'SO MOD0186 '!O19-MOVEMENT!K19</f>
        <v>0</v>
      </c>
      <c r="W19" s="78">
        <f>'SO MOD0186 '!P19-MOVEMENT!L19</f>
        <v>0</v>
      </c>
    </row>
    <row r="20" spans="2:30">
      <c r="B20" s="53" t="s">
        <v>26</v>
      </c>
      <c r="C20" s="56">
        <v>99.899611897110844</v>
      </c>
      <c r="D20" s="56">
        <v>120.85808606048629</v>
      </c>
      <c r="E20" s="56">
        <v>132.97706375477586</v>
      </c>
      <c r="F20" s="56">
        <v>138.56606535175482</v>
      </c>
      <c r="G20" s="56">
        <v>155.12067050840278</v>
      </c>
      <c r="H20" s="56">
        <v>183.21840365165457</v>
      </c>
      <c r="I20" s="56">
        <v>201.4268066855546</v>
      </c>
      <c r="J20" s="56">
        <v>219.88869040402145</v>
      </c>
      <c r="K20" s="45"/>
      <c r="L20" s="45"/>
      <c r="N20" s="57">
        <f>'SO MOD0186 '!G20-MOVEMENT!C20</f>
        <v>0</v>
      </c>
      <c r="O20" s="57">
        <f>'SO MOD0186 '!H20-MOVEMENT!D20</f>
        <v>0</v>
      </c>
      <c r="P20" s="57">
        <f>'SO MOD0186 '!I20-MOVEMENT!E20</f>
        <v>0</v>
      </c>
      <c r="Q20" s="57">
        <f>'SO MOD0186 '!J20-MOVEMENT!F20</f>
        <v>0</v>
      </c>
      <c r="R20" s="57">
        <f>'SO MOD0186 '!K20-MOVEMENT!G20</f>
        <v>0</v>
      </c>
      <c r="S20" s="78">
        <f>'SO MOD0186 '!L20-MOVEMENT!H20</f>
        <v>0</v>
      </c>
      <c r="T20" s="78">
        <f>'SO MOD0186 '!M20-MOVEMENT!I20</f>
        <v>-1.1346698971266278E-2</v>
      </c>
      <c r="U20" s="78">
        <f>'SO MOD0186 '!N20-MOVEMENT!J20</f>
        <v>-3.4194299293783104</v>
      </c>
      <c r="V20" s="45"/>
      <c r="W20" s="45"/>
    </row>
    <row r="21" spans="2:30" ht="15.6">
      <c r="B21" s="151" t="s">
        <v>27</v>
      </c>
      <c r="C21" s="152">
        <v>712.6996118971108</v>
      </c>
      <c r="D21" s="153">
        <v>710.15808606048631</v>
      </c>
      <c r="E21" s="153">
        <v>719.67081131542056</v>
      </c>
      <c r="F21" s="152">
        <v>733.93790107832365</v>
      </c>
      <c r="G21" s="152">
        <v>727.68048102221655</v>
      </c>
      <c r="H21" s="152">
        <v>766.66082224163324</v>
      </c>
      <c r="I21" s="152">
        <v>763.1413073953895</v>
      </c>
      <c r="J21" s="152">
        <v>775.69175606708745</v>
      </c>
      <c r="K21" s="154"/>
      <c r="L21" s="154"/>
      <c r="N21" s="155">
        <f>'SO MOD0186 '!G21-MOVEMENT!C21</f>
        <v>0</v>
      </c>
      <c r="O21" s="155">
        <f>'SO MOD0186 '!H21-MOVEMENT!D21</f>
        <v>0</v>
      </c>
      <c r="P21" s="155">
        <f>'SO MOD0186 '!I21-MOVEMENT!E21</f>
        <v>0</v>
      </c>
      <c r="Q21" s="155">
        <f>'SO MOD0186 '!J21-MOVEMENT!F21</f>
        <v>0</v>
      </c>
      <c r="R21" s="155">
        <f>'SO MOD0186 '!K21-MOVEMENT!G21</f>
        <v>0</v>
      </c>
      <c r="S21" s="155">
        <f>'SO MOD0186 '!L21-MOVEMENT!H21</f>
        <v>0</v>
      </c>
      <c r="T21" s="155">
        <f>'SO MOD0186 '!M21-MOVEMENT!I21</f>
        <v>-4.2988988556203367E-2</v>
      </c>
      <c r="U21" s="155">
        <f>'SO MOD0186 '!N21-MOVEMENT!J21</f>
        <v>-4.587502738490798</v>
      </c>
      <c r="V21" s="140"/>
      <c r="W21" s="140"/>
    </row>
    <row r="22" spans="2:30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N22" s="33"/>
      <c r="O22" s="33"/>
      <c r="P22" s="33"/>
      <c r="Q22" s="33"/>
      <c r="R22" s="33"/>
      <c r="S22" s="33"/>
      <c r="T22" s="33"/>
      <c r="U22" s="33"/>
      <c r="V22" s="62"/>
      <c r="W22" s="62"/>
    </row>
    <row r="23" spans="2:30">
      <c r="B23" s="52" t="s">
        <v>29</v>
      </c>
      <c r="C23" s="56"/>
      <c r="D23" s="56"/>
      <c r="E23" s="56">
        <v>-6.4987825301151352</v>
      </c>
      <c r="F23" s="56">
        <v>-6.2843180249709754</v>
      </c>
      <c r="G23" s="56">
        <v>-5.6929029180817956</v>
      </c>
      <c r="H23" s="56">
        <v>-6.756655881593888</v>
      </c>
      <c r="I23" s="56">
        <v>13.022412194647169</v>
      </c>
      <c r="J23" s="56">
        <v>13.035594668264054</v>
      </c>
      <c r="K23" s="56">
        <v>12.481641867481292</v>
      </c>
      <c r="L23" s="56">
        <v>11.721600244976536</v>
      </c>
      <c r="N23" s="63">
        <f>'SO MOD0186 '!G23-MOVEMENT!C23</f>
        <v>0</v>
      </c>
      <c r="O23" s="63">
        <f>'SO MOD0186 '!H23-MOVEMENT!D23</f>
        <v>0</v>
      </c>
      <c r="P23" s="63">
        <f>'SO MOD0186 '!I23-MOVEMENT!E23</f>
        <v>0</v>
      </c>
      <c r="Q23" s="63">
        <f>'SO MOD0186 '!J23-MOVEMENT!F23</f>
        <v>0</v>
      </c>
      <c r="R23" s="63">
        <f>'SO MOD0186 '!K23-MOVEMENT!G23</f>
        <v>0</v>
      </c>
      <c r="S23" s="63">
        <f>'SO MOD0186 '!L23-MOVEMENT!H23</f>
        <v>0</v>
      </c>
      <c r="T23" s="79">
        <f>'SO MOD0186 '!M23-MOVEMENT!I23</f>
        <v>0</v>
      </c>
      <c r="U23" s="79">
        <f>'SO MOD0186 '!N23-MOVEMENT!J23</f>
        <v>0.12041134686548283</v>
      </c>
      <c r="V23" s="79">
        <f>'SO MOD0186 '!O23-MOVEMENT!K23</f>
        <v>0.64785567531216692</v>
      </c>
      <c r="W23" s="79">
        <f>'SO MOD0186 '!P23-MOVEMENT!L23</f>
        <v>1.0259723357099961</v>
      </c>
    </row>
    <row r="24" spans="2:30">
      <c r="B24" s="52" t="s">
        <v>31</v>
      </c>
      <c r="C24" s="56"/>
      <c r="D24" s="56"/>
      <c r="E24" s="56">
        <v>0.28958921996808551</v>
      </c>
      <c r="F24" s="56">
        <v>0.37668785721462622</v>
      </c>
      <c r="G24" s="56">
        <v>0.42865879922439848</v>
      </c>
      <c r="H24" s="56">
        <v>-5.8766902504113261E-2</v>
      </c>
      <c r="I24" s="56">
        <v>0.56001328960771468</v>
      </c>
      <c r="J24" s="56">
        <v>0.59720814722743387</v>
      </c>
      <c r="K24" s="56">
        <v>0.61215228854184556</v>
      </c>
      <c r="L24" s="56">
        <v>0.62877240201527851</v>
      </c>
      <c r="N24" s="63">
        <f>'SO MOD0186 '!G24-MOVEMENT!C24</f>
        <v>0</v>
      </c>
      <c r="O24" s="63">
        <f>'SO MOD0186 '!H24-MOVEMENT!D24</f>
        <v>0</v>
      </c>
      <c r="P24" s="63">
        <f>'SO MOD0186 '!I24-MOVEMENT!E24</f>
        <v>0</v>
      </c>
      <c r="Q24" s="63">
        <f>'SO MOD0186 '!J24-MOVEMENT!F24</f>
        <v>0</v>
      </c>
      <c r="R24" s="63">
        <f>'SO MOD0186 '!K24-MOVEMENT!G24</f>
        <v>0</v>
      </c>
      <c r="S24" s="63">
        <f>'SO MOD0186 '!L24-MOVEMENT!H24</f>
        <v>0</v>
      </c>
      <c r="T24" s="63">
        <f>'SO MOD0186 '!M24-MOVEMENT!I24</f>
        <v>0</v>
      </c>
      <c r="U24" s="63">
        <f>'SO MOD0186 '!N24-MOVEMENT!J24</f>
        <v>3.7607044127591083E-3</v>
      </c>
      <c r="V24" s="63">
        <f>'SO MOD0186 '!O24-MOVEMENT!K24</f>
        <v>3.8548097903345901E-3</v>
      </c>
      <c r="W24" s="63">
        <f>'SO MOD0186 '!P24-MOVEMENT!L24</f>
        <v>3.9594690023205814E-3</v>
      </c>
    </row>
    <row r="25" spans="2:30">
      <c r="B25" s="52" t="s">
        <v>33</v>
      </c>
      <c r="C25" s="56"/>
      <c r="D25" s="56"/>
      <c r="E25" s="56">
        <v>-1.6945052250898835E-2</v>
      </c>
      <c r="F25" s="56">
        <v>0.12613375274279329</v>
      </c>
      <c r="G25" s="56">
        <v>3.6734449884187566</v>
      </c>
      <c r="H25" s="56">
        <v>3.5810941111395138</v>
      </c>
      <c r="I25" s="56">
        <v>3.6067001390824975</v>
      </c>
      <c r="J25" s="56">
        <v>3.2156237920789117</v>
      </c>
      <c r="K25" s="56">
        <v>3.3458077173422289</v>
      </c>
      <c r="L25" s="56">
        <v>3.4366473743415913</v>
      </c>
      <c r="N25" s="63">
        <f>'SO MOD0186 '!G25-MOVEMENT!C25</f>
        <v>0</v>
      </c>
      <c r="O25" s="63">
        <f>'SO MOD0186 '!H25-MOVEMENT!D25</f>
        <v>0</v>
      </c>
      <c r="P25" s="63">
        <f>'SO MOD0186 '!I25-MOVEMENT!E25</f>
        <v>0</v>
      </c>
      <c r="Q25" s="63">
        <f>'SO MOD0186 '!J25-MOVEMENT!F25</f>
        <v>0</v>
      </c>
      <c r="R25" s="63">
        <f>'SO MOD0186 '!K25-MOVEMENT!G25</f>
        <v>0</v>
      </c>
      <c r="S25" s="63">
        <f>'SO MOD0186 '!L25-MOVEMENT!H25</f>
        <v>0</v>
      </c>
      <c r="T25" s="63">
        <f>'SO MOD0186 '!M25-MOVEMENT!I25</f>
        <v>0</v>
      </c>
      <c r="U25" s="63">
        <f>'SO MOD0186 '!N25-MOVEMENT!J25</f>
        <v>1.2258079212970507E-2</v>
      </c>
      <c r="V25" s="63">
        <f>'SO MOD0186 '!O25-MOVEMENT!K25</f>
        <v>4.8422476927014291E-2</v>
      </c>
      <c r="W25" s="63">
        <f>'SO MOD0186 '!P25-MOVEMENT!L25</f>
        <v>4.9737161322151113E-2</v>
      </c>
    </row>
    <row r="26" spans="2:30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1.1779999999999999</v>
      </c>
      <c r="I26" s="56">
        <v>1.097</v>
      </c>
      <c r="J26" s="56">
        <v>0</v>
      </c>
      <c r="K26" s="56">
        <v>0</v>
      </c>
      <c r="L26" s="56">
        <v>0</v>
      </c>
      <c r="N26" s="63">
        <f>'SO MOD0186 '!G26-MOVEMENT!C26</f>
        <v>0</v>
      </c>
      <c r="O26" s="63">
        <f>'SO MOD0186 '!H26-MOVEMENT!D26</f>
        <v>0</v>
      </c>
      <c r="P26" s="63">
        <f>'SO MOD0186 '!I26-MOVEMENT!E26</f>
        <v>0</v>
      </c>
      <c r="Q26" s="63">
        <f>'SO MOD0186 '!J26-MOVEMENT!F26</f>
        <v>0</v>
      </c>
      <c r="R26" s="63">
        <f>'SO MOD0186 '!K26-MOVEMENT!G26</f>
        <v>0</v>
      </c>
      <c r="S26" s="63">
        <f>'SO MOD0186 '!L26-MOVEMENT!H26</f>
        <v>1.3790000000000191E-3</v>
      </c>
      <c r="T26" s="63">
        <f>'SO MOD0186 '!M26-MOVEMENT!I26</f>
        <v>2.8099999999997571E-4</v>
      </c>
      <c r="U26" s="63">
        <f>'SO MOD0186 '!N26-MOVEMENT!J26</f>
        <v>0</v>
      </c>
      <c r="V26" s="63">
        <f>'SO MOD0186 '!O26-MOVEMENT!K26</f>
        <v>0</v>
      </c>
      <c r="W26" s="63">
        <f>'SO MOD0186 '!P26-MOVEMENT!L26</f>
        <v>0</v>
      </c>
    </row>
    <row r="27" spans="2:30">
      <c r="B27" s="151" t="s">
        <v>37</v>
      </c>
      <c r="C27" s="152">
        <v>3.1E-2</v>
      </c>
      <c r="D27" s="152">
        <v>6.0000000000000001E-3</v>
      </c>
      <c r="E27" s="152">
        <v>-6.2261001623979482</v>
      </c>
      <c r="F27" s="152">
        <v>-5.9528724150135561</v>
      </c>
      <c r="G27" s="152">
        <v>-1.5867991304386408</v>
      </c>
      <c r="H27" s="152">
        <v>-2.0563286729584878</v>
      </c>
      <c r="I27" s="152">
        <v>18.286125623337384</v>
      </c>
      <c r="J27" s="152">
        <v>16.848426607570399</v>
      </c>
      <c r="K27" s="152">
        <v>16.439601873365365</v>
      </c>
      <c r="L27" s="152">
        <v>15.787020021333406</v>
      </c>
      <c r="N27" s="156">
        <f>'SO MOD0186 '!G27-C27</f>
        <v>0</v>
      </c>
      <c r="O27" s="156">
        <f>'SO MOD0186 '!H27-D27</f>
        <v>0</v>
      </c>
      <c r="P27" s="156">
        <f>'SO MOD0186 '!I27-E27</f>
        <v>0</v>
      </c>
      <c r="Q27" s="156">
        <f>'SO MOD0186 '!J27-F27</f>
        <v>0</v>
      </c>
      <c r="R27" s="156">
        <f>'SO MOD0186 '!K27-G27</f>
        <v>0</v>
      </c>
      <c r="S27" s="156">
        <f>'SO MOD0186 '!L27-H27</f>
        <v>1.3790000000000191E-3</v>
      </c>
      <c r="T27" s="156">
        <f>'SO MOD0186 '!M27-I27</f>
        <v>2.8099999999753322E-4</v>
      </c>
      <c r="U27" s="156">
        <f>'SO MOD0186 '!N27-J27</f>
        <v>0.13643013049121322</v>
      </c>
      <c r="V27" s="156">
        <f>'SO MOD0186 '!O27-K27</f>
        <v>0.70013296202951736</v>
      </c>
      <c r="W27" s="156">
        <f>'SO MOD0186 '!P27-L27</f>
        <v>1.0796689660344665</v>
      </c>
    </row>
    <row r="28" spans="2:30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N28" s="33"/>
      <c r="O28" s="33"/>
      <c r="P28" s="33"/>
      <c r="Q28" s="33"/>
      <c r="R28" s="33"/>
      <c r="S28" s="33"/>
      <c r="T28" s="33"/>
      <c r="U28" s="33"/>
      <c r="V28" s="62"/>
      <c r="W28" s="62"/>
    </row>
    <row r="29" spans="2:30">
      <c r="B29" s="52" t="s">
        <v>39</v>
      </c>
      <c r="C29" s="56"/>
      <c r="D29" s="56"/>
      <c r="E29" s="56">
        <v>2.8545608126156066</v>
      </c>
      <c r="F29" s="56">
        <v>1.3138805200016748</v>
      </c>
      <c r="G29" s="56">
        <v>2.2448967635641601</v>
      </c>
      <c r="H29" s="56">
        <v>6.304019628715988</v>
      </c>
      <c r="I29" s="56">
        <v>6.8278650516551895</v>
      </c>
      <c r="J29" s="56">
        <v>10.974750022743347</v>
      </c>
      <c r="K29" s="56">
        <v>6.3892444301240072</v>
      </c>
      <c r="L29" s="56">
        <v>4.8782717588207722</v>
      </c>
      <c r="N29" s="63">
        <f>'SO MOD0186 '!G29-MOVEMENT!C29</f>
        <v>0</v>
      </c>
      <c r="O29" s="63">
        <f>'SO MOD0186 '!H29-MOVEMENT!D29</f>
        <v>0</v>
      </c>
      <c r="P29" s="63">
        <f>'SO MOD0186 '!I29-MOVEMENT!E29</f>
        <v>0</v>
      </c>
      <c r="Q29" s="63">
        <f>'SO MOD0186 '!J29-MOVEMENT!F29</f>
        <v>0</v>
      </c>
      <c r="R29" s="63">
        <f>'SO MOD0186 '!K29-MOVEMENT!G29</f>
        <v>0</v>
      </c>
      <c r="S29" s="63">
        <f>'SO MOD0186 '!L29-MOVEMENT!H29</f>
        <v>0</v>
      </c>
      <c r="T29" s="63">
        <f>'SO MOD0186 '!M29-MOVEMENT!I29</f>
        <v>0</v>
      </c>
      <c r="U29" s="63">
        <f>'SO MOD0186 '!N29-MOVEMENT!J29</f>
        <v>-2.1315781575763637E-2</v>
      </c>
      <c r="V29" s="63">
        <f>'SO MOD0186 '!O29-MOVEMENT!K29</f>
        <v>4.6784138876212467E-3</v>
      </c>
      <c r="W29" s="63">
        <f>'SO MOD0186 '!P29-MOVEMENT!L29</f>
        <v>2.3759659632534458E-2</v>
      </c>
    </row>
    <row r="30" spans="2:30">
      <c r="B30" s="52" t="s">
        <v>41</v>
      </c>
      <c r="C30" s="56"/>
      <c r="D30" s="56"/>
      <c r="E30" s="56">
        <v>-2.8130558602185127</v>
      </c>
      <c r="F30" s="56">
        <v>-1.5670594833514611</v>
      </c>
      <c r="G30" s="56">
        <v>5.9603907159886026E-2</v>
      </c>
      <c r="H30" s="56">
        <v>1.0990104752626491</v>
      </c>
      <c r="I30" s="56">
        <v>2.297854504696172</v>
      </c>
      <c r="J30" s="56">
        <v>-15.469761254484789</v>
      </c>
      <c r="K30" s="56">
        <v>-8.8730716890662329</v>
      </c>
      <c r="L30" s="56">
        <v>-4.9835750199782058</v>
      </c>
      <c r="N30" s="63">
        <f>'SO MOD0186 '!G30-MOVEMENT!C30</f>
        <v>0</v>
      </c>
      <c r="O30" s="63">
        <f>'SO MOD0186 '!H30-MOVEMENT!D30</f>
        <v>0</v>
      </c>
      <c r="P30" s="63">
        <f>'SO MOD0186 '!I30-MOVEMENT!E30</f>
        <v>0</v>
      </c>
      <c r="Q30" s="63">
        <f>'SO MOD0186 '!J30-MOVEMENT!F30</f>
        <v>0</v>
      </c>
      <c r="R30" s="63">
        <f>'SO MOD0186 '!K30-MOVEMENT!G30</f>
        <v>0</v>
      </c>
      <c r="S30" s="63">
        <f>'SO MOD0186 '!L30-MOVEMENT!H30</f>
        <v>0</v>
      </c>
      <c r="T30" s="63">
        <f>'SO MOD0186 '!M30-MOVEMENT!I30</f>
        <v>0</v>
      </c>
      <c r="U30" s="63">
        <f>'SO MOD0186 '!N30-MOVEMENT!J30</f>
        <v>0.16113123878736602</v>
      </c>
      <c r="V30" s="79">
        <f>'SO MOD0186 '!O30-MOVEMENT!K30</f>
        <v>-7.2565459886940822</v>
      </c>
      <c r="W30" s="79">
        <f>'SO MOD0186 '!P30-MOVEMENT!L30</f>
        <v>-2.6661763103497282</v>
      </c>
    </row>
    <row r="31" spans="2:30">
      <c r="B31" s="151" t="s">
        <v>42</v>
      </c>
      <c r="C31" s="152"/>
      <c r="D31" s="152"/>
      <c r="E31" s="152">
        <v>4.150495239709083E-2</v>
      </c>
      <c r="F31" s="152">
        <v>-0.25317896334978496</v>
      </c>
      <c r="G31" s="152">
        <v>2.3045006707240372</v>
      </c>
      <c r="H31" s="152">
        <v>7.4030301039786295</v>
      </c>
      <c r="I31" s="152">
        <v>9.1257195563513562</v>
      </c>
      <c r="J31" s="152">
        <v>-4.4950112317414428</v>
      </c>
      <c r="K31" s="152">
        <v>-2.4838272589422319</v>
      </c>
      <c r="L31" s="152">
        <v>-0.10530326115743602</v>
      </c>
      <c r="N31" s="156">
        <f>'SO MOD0186 '!G31-MOVEMENT!C31</f>
        <v>0</v>
      </c>
      <c r="O31" s="156">
        <f>'SO MOD0186 '!H31-MOVEMENT!D31</f>
        <v>0</v>
      </c>
      <c r="P31" s="156">
        <f>'SO MOD0186 '!I31-MOVEMENT!E31</f>
        <v>0</v>
      </c>
      <c r="Q31" s="156">
        <f>'SO MOD0186 '!J31-MOVEMENT!F31</f>
        <v>0</v>
      </c>
      <c r="R31" s="156">
        <f>'SO MOD0186 '!K31-MOVEMENT!G31</f>
        <v>0</v>
      </c>
      <c r="S31" s="156">
        <f>'SO MOD0186 '!L31-MOVEMENT!H31</f>
        <v>0</v>
      </c>
      <c r="T31" s="156">
        <f>'SO MOD0186 '!M31-MOVEMENT!I31</f>
        <v>0</v>
      </c>
      <c r="U31" s="156">
        <f>'SO MOD0186 '!N31-MOVEMENT!J31</f>
        <v>0.13981545721160238</v>
      </c>
      <c r="V31" s="156">
        <f>'SO MOD0186 '!O31-MOVEMENT!K31</f>
        <v>-7.2518675748064547</v>
      </c>
      <c r="W31" s="156">
        <f>'SO MOD0186 '!P31-MOVEMENT!L31</f>
        <v>-2.6424166507171925</v>
      </c>
    </row>
    <row r="32" spans="2:30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N32" s="33"/>
      <c r="O32" s="33"/>
      <c r="P32" s="33"/>
      <c r="Q32" s="33"/>
      <c r="R32" s="33"/>
      <c r="S32" s="33"/>
      <c r="T32" s="33"/>
      <c r="U32" s="33"/>
      <c r="V32" s="62"/>
      <c r="W32" s="62"/>
    </row>
    <row r="33" spans="2:23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0.89072879658258475</v>
      </c>
      <c r="K33" s="56">
        <v>1.1262505597573951</v>
      </c>
      <c r="L33" s="56">
        <v>1.3762676627289347</v>
      </c>
      <c r="N33" s="63">
        <f>'SO MOD0186 '!G33-MOVEMENT!C33</f>
        <v>0</v>
      </c>
      <c r="O33" s="63">
        <f>'SO MOD0186 '!H33-MOVEMENT!D33</f>
        <v>0</v>
      </c>
      <c r="P33" s="63">
        <f>'SO MOD0186 '!I33-MOVEMENT!E33</f>
        <v>0</v>
      </c>
      <c r="Q33" s="63">
        <f>'SO MOD0186 '!J33-MOVEMENT!F33</f>
        <v>0</v>
      </c>
      <c r="R33" s="63">
        <f>'SO MOD0186 '!K33-MOVEMENT!G33</f>
        <v>0</v>
      </c>
      <c r="S33" s="63">
        <f>'SO MOD0186 '!L33-MOVEMENT!H33</f>
        <v>0</v>
      </c>
      <c r="T33" s="79">
        <f>'SO MOD0186 '!M33-MOVEMENT!I33</f>
        <v>0</v>
      </c>
      <c r="U33" s="79">
        <f>'SO MOD0186 '!N33-MOVEMENT!J33</f>
        <v>8.9486242224479096E-2</v>
      </c>
      <c r="V33" s="79">
        <f>'SO MOD0186 '!O33-MOVEMENT!K33</f>
        <v>-0.25832825515954538</v>
      </c>
      <c r="W33" s="79">
        <f>'SO MOD0186 '!P33-MOVEMENT!L33</f>
        <v>-0.17597279916492825</v>
      </c>
    </row>
    <row r="34" spans="2:23">
      <c r="B34" s="52" t="s">
        <v>46</v>
      </c>
      <c r="C34" s="56"/>
      <c r="D34" s="56"/>
      <c r="E34" s="56">
        <v>-2.6716593687756154</v>
      </c>
      <c r="F34" s="56">
        <v>-7.2526103443589811</v>
      </c>
      <c r="G34" s="56">
        <v>-9.5942198193699291</v>
      </c>
      <c r="H34" s="56">
        <v>-9.7453347547938129</v>
      </c>
      <c r="I34" s="56">
        <v>-8.676413144399433</v>
      </c>
      <c r="J34" s="56">
        <v>-6.964313618696572</v>
      </c>
      <c r="K34" s="56">
        <v>-8.8595514002115294</v>
      </c>
      <c r="L34" s="56">
        <v>-8.9220444913436143</v>
      </c>
      <c r="N34" s="63">
        <f>'SO MOD0186 '!G34-MOVEMENT!C34</f>
        <v>0</v>
      </c>
      <c r="O34" s="63">
        <f>'SO MOD0186 '!H34-MOVEMENT!D34</f>
        <v>0</v>
      </c>
      <c r="P34" s="63">
        <f>'SO MOD0186 '!I34-MOVEMENT!E34</f>
        <v>0</v>
      </c>
      <c r="Q34" s="63">
        <f>'SO MOD0186 '!J34-MOVEMENT!F34</f>
        <v>0</v>
      </c>
      <c r="R34" s="63">
        <f>'SO MOD0186 '!K34-MOVEMENT!G34</f>
        <v>0</v>
      </c>
      <c r="S34" s="63">
        <f>'SO MOD0186 '!L34-MOVEMENT!H34</f>
        <v>0</v>
      </c>
      <c r="T34" s="79">
        <f>'SO MOD0186 '!M34-MOVEMENT!I34</f>
        <v>0</v>
      </c>
      <c r="U34" s="79">
        <f>'SO MOD0186 '!N34-MOVEMENT!J34</f>
        <v>-0.1159145757519271</v>
      </c>
      <c r="V34" s="79">
        <f>'SO MOD0186 '!O34-MOVEMENT!K34</f>
        <v>-1.8290628193717176</v>
      </c>
      <c r="W34" s="79">
        <f>'SO MOD0186 '!P34-MOVEMENT!L34</f>
        <v>-0.36085827213569388</v>
      </c>
    </row>
    <row r="35" spans="2:23">
      <c r="B35" s="151" t="s">
        <v>48</v>
      </c>
      <c r="C35" s="152"/>
      <c r="D35" s="152"/>
      <c r="E35" s="152">
        <v>-1.9823993921397638</v>
      </c>
      <c r="F35" s="152">
        <v>-6.5761026275191607</v>
      </c>
      <c r="G35" s="152">
        <v>-9.0439266011297441</v>
      </c>
      <c r="H35" s="152">
        <v>-9.1494797661797858</v>
      </c>
      <c r="I35" s="152">
        <v>-7.9971696340826259</v>
      </c>
      <c r="J35" s="152">
        <v>-6.073584822113987</v>
      </c>
      <c r="K35" s="152">
        <v>-7.7333008404541346</v>
      </c>
      <c r="L35" s="152">
        <v>-7.5457768286146791</v>
      </c>
      <c r="N35" s="156">
        <f>C35-'SO MOD0186 '!G35</f>
        <v>0</v>
      </c>
      <c r="O35" s="156">
        <f>D35-'SO MOD0186 '!H35</f>
        <v>0</v>
      </c>
      <c r="P35" s="156">
        <f>E35-'SO MOD0186 '!I35</f>
        <v>0</v>
      </c>
      <c r="Q35" s="156">
        <f>F35-'SO MOD0186 '!J35</f>
        <v>0</v>
      </c>
      <c r="R35" s="156">
        <f>'SO MOD0186 '!K35-G35</f>
        <v>0</v>
      </c>
      <c r="S35" s="156">
        <f>'SO MOD0186 '!L35-H35</f>
        <v>0</v>
      </c>
      <c r="T35" s="156">
        <f>'SO MOD0186 '!M35-I35</f>
        <v>0</v>
      </c>
      <c r="U35" s="156">
        <f>'SO MOD0186 '!N35-J35</f>
        <v>-2.6428333527448444E-2</v>
      </c>
      <c r="V35" s="156">
        <f>'SO MOD0186 '!O35-K35</f>
        <v>-2.0873910745312632</v>
      </c>
      <c r="W35" s="156">
        <f>'SO MOD0186 '!P35-L35</f>
        <v>-0.53683107130062346</v>
      </c>
    </row>
    <row r="36" spans="2:23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N36" s="33"/>
      <c r="O36" s="33"/>
      <c r="P36" s="33"/>
      <c r="Q36" s="33"/>
      <c r="R36" s="33"/>
      <c r="S36" s="33"/>
      <c r="T36" s="33"/>
      <c r="U36" s="33"/>
      <c r="V36" s="62"/>
      <c r="W36" s="62"/>
    </row>
    <row r="37" spans="2:23">
      <c r="B37" s="52" t="s">
        <v>50</v>
      </c>
      <c r="C37" s="56"/>
      <c r="D37" s="56"/>
      <c r="E37" s="56">
        <v>4.3525311014383394</v>
      </c>
      <c r="F37" s="56">
        <v>4.8641140005003978</v>
      </c>
      <c r="G37" s="56">
        <v>4.9717341610379782</v>
      </c>
      <c r="H37" s="56">
        <v>5.9865602332658172</v>
      </c>
      <c r="I37" s="56">
        <v>5.4026861997617139</v>
      </c>
      <c r="J37" s="56">
        <v>6.3954536870210354</v>
      </c>
      <c r="K37" s="56">
        <v>6.3713428842224857</v>
      </c>
      <c r="L37" s="56">
        <v>6.4761245426955902</v>
      </c>
      <c r="N37" s="57">
        <f>'SO MOD0186 '!G37-MOVEMENT!C37</f>
        <v>0</v>
      </c>
      <c r="O37" s="57">
        <f>'SO MOD0186 '!H37-MOVEMENT!D37</f>
        <v>0</v>
      </c>
      <c r="P37" s="57">
        <f>'SO MOD0186 '!I37-MOVEMENT!E37</f>
        <v>0</v>
      </c>
      <c r="Q37" s="57">
        <f>'SO MOD0186 '!J37-MOVEMENT!F37</f>
        <v>0</v>
      </c>
      <c r="R37" s="57">
        <f>'SO MOD0186 '!K37-MOVEMENT!G37</f>
        <v>0</v>
      </c>
      <c r="S37" s="78">
        <f>'SO MOD0186 '!L37-MOVEMENT!H37</f>
        <v>0</v>
      </c>
      <c r="T37" s="78">
        <f>'SO MOD0186 '!M37-MOVEMENT!I37</f>
        <v>1.6100667149387959E-4</v>
      </c>
      <c r="U37" s="78">
        <f>'SO MOD0186 '!N37-MOVEMENT!J37</f>
        <v>1.9059235957197274E-4</v>
      </c>
      <c r="V37" s="78">
        <f>'SO MOD0186 '!O37-MOVEMENT!K37</f>
        <v>-3.5890808646144023E-4</v>
      </c>
      <c r="W37" s="78">
        <f>'SO MOD0186 '!P37-MOVEMENT!L37</f>
        <v>-3.8300315611262015E-2</v>
      </c>
    </row>
    <row r="38" spans="2:23">
      <c r="B38" s="52" t="s">
        <v>52</v>
      </c>
      <c r="C38" s="56"/>
      <c r="D38" s="56"/>
      <c r="E38" s="56">
        <v>2.0420995208785997</v>
      </c>
      <c r="F38" s="56">
        <v>2.9071648958589473</v>
      </c>
      <c r="G38" s="56">
        <v>2.9510508833646885</v>
      </c>
      <c r="H38" s="56">
        <v>3.484607501704521</v>
      </c>
      <c r="I38" s="56">
        <v>3.5223244991607667</v>
      </c>
      <c r="J38" s="56">
        <v>3.7860319249740746</v>
      </c>
      <c r="K38" s="56">
        <v>5.7958295814811835</v>
      </c>
      <c r="L38" s="56">
        <v>7.7480925822814157</v>
      </c>
      <c r="N38" s="57">
        <f>'SO MOD0186 '!G38-MOVEMENT!C38</f>
        <v>0</v>
      </c>
      <c r="O38" s="57">
        <f>'SO MOD0186 '!H38-MOVEMENT!D38</f>
        <v>0</v>
      </c>
      <c r="P38" s="57">
        <f>'SO MOD0186 '!I38-MOVEMENT!E38</f>
        <v>0</v>
      </c>
      <c r="Q38" s="57">
        <f>'SO MOD0186 '!J38-MOVEMENT!F38</f>
        <v>0</v>
      </c>
      <c r="R38" s="57">
        <f>'SO MOD0186 '!K38-MOVEMENT!G38</f>
        <v>0</v>
      </c>
      <c r="S38" s="57">
        <f>'SO MOD0186 '!L38-MOVEMENT!H38</f>
        <v>0</v>
      </c>
      <c r="T38" s="78">
        <f>'SO MOD0186 '!M38-MOVEMENT!I38</f>
        <v>0</v>
      </c>
      <c r="U38" s="78">
        <f>'SO MOD0186 '!N38-MOVEMENT!J38</f>
        <v>0.23506767403315898</v>
      </c>
      <c r="V38" s="78">
        <f>'SO MOD0186 '!O38-MOVEMENT!K38</f>
        <v>-0.15253915748180713</v>
      </c>
      <c r="W38" s="78">
        <f>'SO MOD0186 '!P38-MOVEMENT!L38</f>
        <v>-0.49481247974130493</v>
      </c>
    </row>
    <row r="39" spans="2:23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N39" s="57">
        <f>'SO MOD0186 '!G39-MOVEMENT!C39</f>
        <v>0</v>
      </c>
      <c r="O39" s="57">
        <f>'SO MOD0186 '!H39-MOVEMENT!D39</f>
        <v>0</v>
      </c>
      <c r="P39" s="57">
        <f>'SO MOD0186 '!I39-MOVEMENT!E39</f>
        <v>0</v>
      </c>
      <c r="Q39" s="57">
        <f>'SO MOD0186 '!J39-MOVEMENT!F39</f>
        <v>0</v>
      </c>
      <c r="R39" s="57">
        <f>'SO MOD0186 '!K39-MOVEMENT!G39</f>
        <v>0</v>
      </c>
      <c r="S39" s="57">
        <f>'SO MOD0186 '!L39-MOVEMENT!H39</f>
        <v>0</v>
      </c>
      <c r="T39" s="57">
        <f>'SO MOD0186 '!M39-MOVEMENT!I39</f>
        <v>0</v>
      </c>
      <c r="U39" s="57">
        <f>'SO MOD0186 '!N39-MOVEMENT!J39</f>
        <v>0</v>
      </c>
      <c r="V39" s="57">
        <f>'SO MOD0186 '!O39-MOVEMENT!K39</f>
        <v>0</v>
      </c>
      <c r="W39" s="57">
        <f>'SO MOD0186 '!P39-MOVEMENT!L39</f>
        <v>0</v>
      </c>
    </row>
    <row r="40" spans="2:23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3.1328139854592201</v>
      </c>
      <c r="I40" s="56">
        <v>3.4341358832792528</v>
      </c>
      <c r="J40" s="56">
        <v>3.4906129023018937</v>
      </c>
      <c r="K40" s="45"/>
      <c r="L40" s="45"/>
      <c r="N40" s="57">
        <f>'SO MOD0186 '!G40-MOVEMENT!C40</f>
        <v>0</v>
      </c>
      <c r="O40" s="57">
        <f>'SO MOD0186 '!H40-MOVEMENT!D40</f>
        <v>0</v>
      </c>
      <c r="P40" s="57">
        <f>'SO MOD0186 '!I40-MOVEMENT!E40</f>
        <v>0</v>
      </c>
      <c r="Q40" s="57">
        <f>'SO MOD0186 '!J40-MOVEMENT!F40</f>
        <v>0</v>
      </c>
      <c r="R40" s="57">
        <f>'SO MOD0186 '!K40-MOVEMENT!G40</f>
        <v>0</v>
      </c>
      <c r="S40" s="57">
        <f>'SO MOD0186 '!L40-MOVEMENT!H40</f>
        <v>-0.53631398545922027</v>
      </c>
      <c r="T40" s="57">
        <f>'SO MOD0186 '!M40-MOVEMENT!I40</f>
        <v>-1.9345044850282989E-4</v>
      </c>
      <c r="U40" s="57">
        <f>'SO MOD0186 '!N40-MOVEMENT!J40</f>
        <v>-2.0643762323208747E-2</v>
      </c>
      <c r="V40" s="57">
        <f>'SO MOD0186 '!O40-MOVEMENT!K40</f>
        <v>0</v>
      </c>
      <c r="W40" s="57">
        <f>'SO MOD0186 '!P40-MOVEMENT!L40</f>
        <v>0</v>
      </c>
    </row>
    <row r="41" spans="2:23">
      <c r="B41" s="58" t="s">
        <v>58</v>
      </c>
      <c r="C41" s="56">
        <v>10.241819999999938</v>
      </c>
      <c r="D41" s="56"/>
      <c r="E41" s="56">
        <v>-15.361022269026147</v>
      </c>
      <c r="F41" s="56">
        <v>-3.4386953457400775</v>
      </c>
      <c r="G41" s="56">
        <v>-8.6370352520916409</v>
      </c>
      <c r="H41" s="56">
        <v>-4.4565202071868208</v>
      </c>
      <c r="I41" s="56">
        <v>-3.7366320682850716</v>
      </c>
      <c r="J41" s="56">
        <v>-1.0072063890980811</v>
      </c>
      <c r="K41" s="56">
        <v>0</v>
      </c>
      <c r="L41" s="56">
        <v>0</v>
      </c>
      <c r="N41" s="57">
        <f>'SO MOD0186 '!G41-MOVEMENT!C41</f>
        <v>0</v>
      </c>
      <c r="O41" s="57">
        <f>'SO MOD0186 '!H41-MOVEMENT!D41</f>
        <v>0</v>
      </c>
      <c r="P41" s="57">
        <f>'SO MOD0186 '!I41-MOVEMENT!E41</f>
        <v>0</v>
      </c>
      <c r="Q41" s="57">
        <f>'SO MOD0186 '!J41-MOVEMENT!F41</f>
        <v>0</v>
      </c>
      <c r="R41" s="57">
        <f>'SO MOD0186 '!K41-MOVEMENT!G41</f>
        <v>0</v>
      </c>
      <c r="S41" s="57">
        <f>'SO MOD0186 '!L41-MOVEMENT!H41</f>
        <v>0</v>
      </c>
      <c r="T41" s="57">
        <f>'SO MOD0186 '!M41-MOVEMENT!I41</f>
        <v>-1.0972130144581982E-4</v>
      </c>
      <c r="U41" s="57">
        <f>'SO MOD0186 '!N41-MOVEMENT!J41</f>
        <v>-1.189892783641757</v>
      </c>
      <c r="V41" s="57">
        <f>'SO MOD0186 '!O41-MOVEMENT!K41</f>
        <v>0</v>
      </c>
      <c r="W41" s="57">
        <f>'SO MOD0186 '!P41-MOVEMENT!L41</f>
        <v>0</v>
      </c>
    </row>
    <row r="42" spans="2:23" ht="8.25" customHeight="1">
      <c r="B42" s="55"/>
      <c r="C42" s="55"/>
      <c r="D42" s="55"/>
      <c r="E42" s="55"/>
      <c r="F42" s="72"/>
      <c r="G42" s="98"/>
      <c r="H42" s="98"/>
      <c r="I42" s="98"/>
      <c r="J42" s="98"/>
      <c r="K42" s="99"/>
      <c r="L42" s="99"/>
      <c r="N42" s="98"/>
      <c r="O42" s="98"/>
      <c r="P42" s="98"/>
      <c r="Q42" s="98"/>
      <c r="R42" s="98"/>
      <c r="S42" s="98"/>
      <c r="T42" s="98"/>
      <c r="U42" s="98"/>
      <c r="V42" s="99"/>
      <c r="W42" s="99"/>
    </row>
    <row r="43" spans="2:23">
      <c r="B43" s="151" t="s">
        <v>59</v>
      </c>
      <c r="C43" s="153">
        <v>725.72446494711062</v>
      </c>
      <c r="D43" s="153">
        <v>712.94483338548628</v>
      </c>
      <c r="E43" s="153">
        <v>705.5731250665707</v>
      </c>
      <c r="F43" s="153">
        <v>728.78390562306049</v>
      </c>
      <c r="G43" s="152">
        <v>721.19105575368314</v>
      </c>
      <c r="H43" s="152">
        <v>771.00550541971631</v>
      </c>
      <c r="I43" s="152">
        <v>791.48992445491217</v>
      </c>
      <c r="J43" s="152">
        <v>794.63647874600144</v>
      </c>
      <c r="K43" s="155"/>
      <c r="L43" s="155"/>
      <c r="M43" s="184"/>
      <c r="N43" s="155">
        <f>'SO MOD0186 '!G43-MOVEMENT!C43</f>
        <v>0</v>
      </c>
      <c r="O43" s="155">
        <f>'SO MOD0186 '!H43-MOVEMENT!D43</f>
        <v>0</v>
      </c>
      <c r="P43" s="155">
        <f>'SO MOD0186 '!I43-MOVEMENT!E43</f>
        <v>0</v>
      </c>
      <c r="Q43" s="155">
        <f>'SO MOD0186 '!J43-MOVEMENT!F43</f>
        <v>0</v>
      </c>
      <c r="R43" s="155">
        <f>'SO MOD0186 '!K43-MOVEMENT!G43</f>
        <v>0</v>
      </c>
      <c r="S43" s="155">
        <f>'SO MOD0186 '!L43-MOVEMENT!H43</f>
        <v>-0.53493498545924467</v>
      </c>
      <c r="T43" s="155">
        <f>'SO MOD0186 '!M43-MOVEMENT!I43</f>
        <v>-4.2850153634617527E-2</v>
      </c>
      <c r="U43" s="155">
        <f>'SO MOD0186 '!N43-MOVEMENT!J43</f>
        <v>-5.3129637638878648</v>
      </c>
      <c r="V43" s="155">
        <f>'SO MOD0186 '!O43-MOVEMENT!K43</f>
        <v>0</v>
      </c>
      <c r="W43" s="155">
        <f>'SO MOD0186 '!P43-MOVEMENT!L43</f>
        <v>0</v>
      </c>
    </row>
    <row r="44" spans="2:23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N44" s="33"/>
      <c r="O44" s="33"/>
      <c r="P44" s="33"/>
      <c r="Q44" s="33"/>
      <c r="R44" s="33"/>
      <c r="S44" s="33"/>
      <c r="T44" s="33"/>
      <c r="U44" s="33"/>
      <c r="V44" s="62"/>
      <c r="W44" s="62"/>
    </row>
    <row r="45" spans="2:23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771.96965521693392</v>
      </c>
      <c r="I45" s="56">
        <v>791.48992445491217</v>
      </c>
      <c r="J45" s="56">
        <v>794.63647874600144</v>
      </c>
      <c r="K45" s="45"/>
      <c r="L45" s="45"/>
      <c r="N45" s="63">
        <f>'SO MOD0186 '!G45-MOVEMENT!C45</f>
        <v>0</v>
      </c>
      <c r="O45" s="63">
        <f>'SO MOD0186 '!H45-MOVEMENT!D45</f>
        <v>0</v>
      </c>
      <c r="P45" s="63">
        <f>'SO MOD0186 '!I45-MOVEMENT!E45</f>
        <v>0</v>
      </c>
      <c r="Q45" s="63">
        <f>'SO MOD0186 '!J45-MOVEMENT!F45</f>
        <v>0</v>
      </c>
      <c r="R45" s="63">
        <f>'SO MOD0186 '!K45-MOVEMENT!G45</f>
        <v>0</v>
      </c>
      <c r="S45" s="79">
        <f>'SO MOD0186 '!L45-MOVEMENT!H45</f>
        <v>0.60402987639952244</v>
      </c>
      <c r="T45" s="79">
        <f>'SO MOD0186 '!M45-MOVEMENT!I45</f>
        <v>-4.2850153634617527E-2</v>
      </c>
      <c r="U45" s="79">
        <f>'SO MOD0186 '!N45-MOVEMENT!J45</f>
        <v>-5.3129637638878648</v>
      </c>
      <c r="V45" s="63">
        <f>'SO MOD0186 '!O45-MOVEMENT!K45</f>
        <v>0</v>
      </c>
      <c r="W45" s="63">
        <f>'SO MOD0186 '!P45-MOVEMENT!L45</f>
        <v>0</v>
      </c>
    </row>
    <row r="46" spans="2:23">
      <c r="B46" s="52" t="s">
        <v>143</v>
      </c>
      <c r="C46" s="56">
        <v>14.764535052889414</v>
      </c>
      <c r="D46" s="56">
        <v>3.3051666145137233</v>
      </c>
      <c r="E46" s="56">
        <v>8.313874933429247</v>
      </c>
      <c r="F46" s="56">
        <v>4.2960943769395499</v>
      </c>
      <c r="G46" s="56">
        <v>3.5909442463168944</v>
      </c>
      <c r="H46" s="56">
        <v>0.96414979721760119</v>
      </c>
      <c r="I46" s="56">
        <v>0</v>
      </c>
      <c r="J46" s="56">
        <v>0</v>
      </c>
      <c r="K46" s="45"/>
      <c r="L46" s="45"/>
      <c r="N46" s="63">
        <f>'SO MOD0186 '!G46-MOVEMENT!C46</f>
        <v>0</v>
      </c>
      <c r="O46" s="63">
        <f>'SO MOD0186 '!H46-MOVEMENT!D46</f>
        <v>0</v>
      </c>
      <c r="P46" s="63">
        <f>'SO MOD0186 '!I46-MOVEMENT!E46</f>
        <v>0</v>
      </c>
      <c r="Q46" s="63">
        <f>'SO MOD0186 '!J46-MOVEMENT!F46</f>
        <v>0</v>
      </c>
      <c r="R46" s="63">
        <f>'SO MOD0186 '!K46-MOVEMENT!G46</f>
        <v>0</v>
      </c>
      <c r="S46" s="57">
        <f>'SO MOD0186 '!L46-MOVEMENT!H46</f>
        <v>1.1389648618587671</v>
      </c>
      <c r="T46" s="63">
        <f>'SO MOD0186 '!M46-MOVEMENT!I46</f>
        <v>0</v>
      </c>
      <c r="U46" s="63">
        <f>'SO MOD0186 '!N46-MOVEMENT!J46</f>
        <v>0</v>
      </c>
      <c r="V46" s="45"/>
      <c r="W46" s="45"/>
    </row>
    <row r="47" spans="2:23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0"/>
      <c r="L47" s="100"/>
      <c r="N47" s="72"/>
      <c r="O47" s="72"/>
      <c r="P47" s="72"/>
      <c r="Q47" s="72"/>
      <c r="R47" s="72"/>
      <c r="S47" s="72"/>
      <c r="T47" s="72"/>
      <c r="U47" s="72"/>
      <c r="V47" s="100"/>
      <c r="W47" s="100"/>
    </row>
    <row r="48" spans="2:23">
      <c r="B48" s="52" t="s">
        <v>65</v>
      </c>
      <c r="C48" s="45"/>
      <c r="D48" s="61">
        <v>-1.7609481530370785E-2</v>
      </c>
      <c r="E48" s="61">
        <v>-1.0339801866450671E-2</v>
      </c>
      <c r="F48" s="61">
        <v>3.2896350118635675E-2</v>
      </c>
      <c r="G48" s="61">
        <v>-1.041852023733425E-2</v>
      </c>
      <c r="H48" s="61">
        <v>6.9072472916312577E-2</v>
      </c>
      <c r="I48" s="61">
        <v>2.656844716568485E-2</v>
      </c>
      <c r="J48" s="61">
        <v>3.9754824336599714E-3</v>
      </c>
      <c r="K48" s="45"/>
      <c r="L48" s="45"/>
      <c r="N48" s="74">
        <f>'SO MOD0186 '!H48-D48</f>
        <v>0</v>
      </c>
      <c r="O48" s="74">
        <f>'SO MOD0186 '!I48-E48</f>
        <v>0</v>
      </c>
      <c r="P48" s="74">
        <f>'SO MOD0186 '!J48-F48</f>
        <v>0</v>
      </c>
      <c r="Q48" s="74">
        <f>'SO MOD0186 '!K48-G48</f>
        <v>0</v>
      </c>
      <c r="R48" s="74">
        <f>'SO MOD0186 '!L48-H48</f>
        <v>-7.4173824147072409E-4</v>
      </c>
      <c r="S48" s="74">
        <f>'SO MOD0186 '!M48-I48</f>
        <v>6.5712727150302186E-4</v>
      </c>
      <c r="T48" s="74">
        <f>'SO MOD0186 '!N48-J48</f>
        <v>-6.6586174001247445E-3</v>
      </c>
      <c r="U48" s="74">
        <f>'SO MOD0186 '!O48-K48</f>
        <v>0</v>
      </c>
      <c r="V48" s="45"/>
      <c r="W48" s="45"/>
    </row>
    <row r="49" spans="2:23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N49" s="130"/>
      <c r="O49" s="130"/>
      <c r="P49" s="130"/>
      <c r="Q49" s="130"/>
      <c r="R49" s="130"/>
      <c r="S49" s="130"/>
      <c r="T49" s="130"/>
      <c r="U49" s="130"/>
      <c r="V49" s="45"/>
      <c r="W49" s="45"/>
    </row>
    <row r="50" spans="2:23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N50" s="130"/>
      <c r="O50" s="130"/>
      <c r="P50" s="130"/>
      <c r="Q50" s="130"/>
      <c r="R50" s="130"/>
      <c r="S50" s="130"/>
      <c r="T50" s="74">
        <f>'SO MOD0186 '!M50-MOVEMENT!I50</f>
        <v>0</v>
      </c>
      <c r="U50" s="130"/>
      <c r="V50" s="45"/>
      <c r="W50" s="45"/>
    </row>
    <row r="51" spans="2:23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45"/>
      <c r="K51" s="45"/>
      <c r="L51" s="45"/>
      <c r="N51" s="131"/>
      <c r="O51" s="131"/>
      <c r="P51" s="131"/>
      <c r="Q51" s="131"/>
      <c r="R51" s="131"/>
      <c r="S51" s="131"/>
      <c r="T51" s="74">
        <f>'SO MOD0186 '!M51-MOVEMENT!I51</f>
        <v>0</v>
      </c>
      <c r="U51" s="130"/>
      <c r="V51" s="45"/>
      <c r="W51" s="45"/>
    </row>
    <row r="52" spans="2:23" s="233" customFormat="1" ht="18">
      <c r="B52" s="191" t="s">
        <v>69</v>
      </c>
      <c r="C52" s="231"/>
      <c r="D52" s="231">
        <v>-2.7E-2</v>
      </c>
      <c r="E52" s="231">
        <v>0</v>
      </c>
      <c r="F52" s="231">
        <v>2.4E-2</v>
      </c>
      <c r="G52" s="231">
        <v>-1.6E-2</v>
      </c>
      <c r="H52" s="231">
        <v>5.6000000000000001E-2</v>
      </c>
      <c r="I52" s="231">
        <v>2.7E-2</v>
      </c>
      <c r="J52" s="231">
        <v>3.9754824336599714E-3</v>
      </c>
      <c r="K52" s="232"/>
      <c r="L52" s="232"/>
      <c r="N52" s="234">
        <v>0</v>
      </c>
      <c r="O52" s="234">
        <v>0</v>
      </c>
      <c r="P52" s="234">
        <v>0</v>
      </c>
      <c r="Q52" s="234">
        <v>0</v>
      </c>
      <c r="R52" s="234">
        <v>0</v>
      </c>
      <c r="S52" s="234">
        <v>0</v>
      </c>
      <c r="T52" s="234">
        <v>0</v>
      </c>
      <c r="U52" s="235">
        <f>'SO MOD0186 '!N52-MOVEMENT!J52</f>
        <v>-6.6586174001247445E-3</v>
      </c>
      <c r="V52" s="232"/>
      <c r="W52" s="232"/>
    </row>
    <row r="53" spans="2:23" s="102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N53" s="86"/>
      <c r="O53" s="86"/>
      <c r="P53" s="86"/>
      <c r="Q53" s="86"/>
      <c r="R53" s="86"/>
      <c r="S53" s="87"/>
      <c r="T53" s="87"/>
      <c r="U53" s="87"/>
      <c r="V53" s="85"/>
      <c r="W53" s="85"/>
    </row>
    <row r="54" spans="2:23" s="117" customFormat="1" ht="15" customHeight="1">
      <c r="B54" s="114" t="s">
        <v>152</v>
      </c>
      <c r="C54" s="115" t="s">
        <v>153</v>
      </c>
      <c r="D54" s="116" t="s">
        <v>154</v>
      </c>
      <c r="E54" s="115" t="s">
        <v>155</v>
      </c>
      <c r="F54" s="115" t="s">
        <v>156</v>
      </c>
      <c r="G54" s="115" t="s">
        <v>157</v>
      </c>
      <c r="H54" s="115" t="s">
        <v>158</v>
      </c>
      <c r="I54" s="115" t="s">
        <v>159</v>
      </c>
      <c r="J54" s="115" t="s">
        <v>160</v>
      </c>
      <c r="K54" s="115" t="s">
        <v>161</v>
      </c>
      <c r="L54" s="115" t="s">
        <v>178</v>
      </c>
      <c r="N54" s="115" t="s">
        <v>153</v>
      </c>
      <c r="O54" s="116" t="s">
        <v>154</v>
      </c>
      <c r="P54" s="115" t="s">
        <v>155</v>
      </c>
      <c r="Q54" s="115" t="s">
        <v>156</v>
      </c>
      <c r="R54" s="115" t="s">
        <v>157</v>
      </c>
      <c r="S54" s="115" t="s">
        <v>158</v>
      </c>
      <c r="T54" s="115" t="s">
        <v>159</v>
      </c>
      <c r="U54" s="115" t="s">
        <v>160</v>
      </c>
      <c r="V54" s="127" t="s">
        <v>10</v>
      </c>
      <c r="W54" s="127" t="s">
        <v>177</v>
      </c>
    </row>
    <row r="55" spans="2:23" s="102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00"/>
      <c r="O55" s="86"/>
      <c r="P55" s="86"/>
      <c r="Q55" s="86"/>
      <c r="R55" s="86"/>
      <c r="S55" s="87"/>
      <c r="T55" s="87"/>
      <c r="U55" s="87"/>
      <c r="V55" s="85"/>
      <c r="W55" s="85"/>
    </row>
    <row r="56" spans="2:23" s="102" customFormat="1">
      <c r="B56" s="58" t="s">
        <v>144</v>
      </c>
      <c r="C56" s="105">
        <v>14176.599601663178</v>
      </c>
      <c r="D56" s="105">
        <v>14154.569718668727</v>
      </c>
      <c r="E56" s="105">
        <v>13831.013990432597</v>
      </c>
      <c r="F56" s="105">
        <v>13683.212632300028</v>
      </c>
      <c r="G56" s="105">
        <v>13727.57769988357</v>
      </c>
      <c r="H56" s="105">
        <v>13747.010031305621</v>
      </c>
      <c r="I56" s="105"/>
      <c r="J56" s="105"/>
      <c r="K56" s="106"/>
      <c r="L56" s="106"/>
      <c r="M56" s="107"/>
      <c r="N56" s="108">
        <f>'SO MOD0186 '!G56-MOVEMENT!C56</f>
        <v>0</v>
      </c>
      <c r="O56" s="108">
        <f>'SO MOD0186 '!H56-MOVEMENT!D56</f>
        <v>0</v>
      </c>
      <c r="P56" s="108">
        <f>'SO MOD0186 '!I56-MOVEMENT!E56</f>
        <v>0</v>
      </c>
      <c r="Q56" s="108">
        <f>'SO MOD0186 '!J56-MOVEMENT!F56</f>
        <v>0</v>
      </c>
      <c r="R56" s="108">
        <f>'SO MOD0186 '!K56-MOVEMENT!G56</f>
        <v>0</v>
      </c>
      <c r="S56" s="108">
        <f>'SO MOD0186 '!L56-MOVEMENT!H56</f>
        <v>0</v>
      </c>
      <c r="T56" s="108">
        <f>'SO MOD0186 '!M56-MOVEMENT!I56</f>
        <v>0</v>
      </c>
      <c r="U56" s="108">
        <f>'SO MOD0186 '!N56-MOVEMENT!J56</f>
        <v>0</v>
      </c>
      <c r="V56" s="108">
        <f>'SO MOD0186 '!O56-MOVEMENT!K56</f>
        <v>0</v>
      </c>
      <c r="W56" s="108">
        <f>'SO MOD0186 '!P56-MOVEMENT!L56</f>
        <v>0</v>
      </c>
    </row>
    <row r="57" spans="2:23" s="102" customFormat="1">
      <c r="B57" s="58" t="s">
        <v>145</v>
      </c>
      <c r="C57" s="109">
        <v>143.79</v>
      </c>
      <c r="D57" s="109">
        <v>140.37</v>
      </c>
      <c r="E57" s="109">
        <v>137.57</v>
      </c>
      <c r="F57" s="109">
        <v>140.69</v>
      </c>
      <c r="G57" s="109">
        <v>138.66</v>
      </c>
      <c r="H57" s="109">
        <v>148.53237252517488</v>
      </c>
      <c r="I57" s="109">
        <v>152.13633633316209</v>
      </c>
      <c r="J57" s="109">
        <v>155.9690404161592</v>
      </c>
      <c r="K57" s="106"/>
      <c r="L57" s="106"/>
      <c r="M57" s="107"/>
      <c r="N57" s="111">
        <f>'SO MOD0186 '!G57-MOVEMENT!C57</f>
        <v>0</v>
      </c>
      <c r="O57" s="111">
        <f>'SO MOD0186 '!H57-MOVEMENT!D57</f>
        <v>0</v>
      </c>
      <c r="P57" s="111">
        <f>'SO MOD0186 '!I57-MOVEMENT!E57</f>
        <v>0</v>
      </c>
      <c r="Q57" s="111">
        <f>'SO MOD0186 '!J57-MOVEMENT!F57</f>
        <v>0</v>
      </c>
      <c r="R57" s="111">
        <f>'SO MOD0186 '!K57-MOVEMENT!G57</f>
        <v>0</v>
      </c>
      <c r="S57" s="111">
        <f>'SO MOD0186 '!L57-MOVEMENT!H57</f>
        <v>0</v>
      </c>
      <c r="T57" s="111">
        <f>'SO MOD0186 '!M57-MOVEMENT!I57</f>
        <v>0</v>
      </c>
      <c r="U57" s="111">
        <f>'SO MOD0186 '!N57-MOVEMENT!J57</f>
        <v>0</v>
      </c>
      <c r="V57" s="111">
        <f>'SO MOD0186 '!O57-MOVEMENT!K57</f>
        <v>0</v>
      </c>
      <c r="W57" s="111">
        <f>'SO MOD0186 '!P57-MOVEMENT!L57</f>
        <v>0</v>
      </c>
    </row>
    <row r="58" spans="2:23" s="102" customFormat="1">
      <c r="B58" s="80" t="s">
        <v>146</v>
      </c>
      <c r="C58" s="109">
        <v>157.02757016362574</v>
      </c>
      <c r="D58" s="109">
        <v>150.34591887543007</v>
      </c>
      <c r="E58" s="109">
        <v>145.77595587299999</v>
      </c>
      <c r="F58" s="109">
        <v>145.95461946021013</v>
      </c>
      <c r="G58" s="109">
        <v>138.66</v>
      </c>
      <c r="H58" s="109">
        <v>143.71782537510873</v>
      </c>
      <c r="I58" s="109">
        <v>142.67503740577456</v>
      </c>
      <c r="J58" s="109">
        <v>141.80260506941366</v>
      </c>
      <c r="K58" s="106"/>
      <c r="L58" s="106"/>
      <c r="M58" s="107"/>
      <c r="N58" s="111">
        <f>'SO MOD0186 '!G58-MOVEMENT!C58</f>
        <v>0</v>
      </c>
      <c r="O58" s="111">
        <f>'SO MOD0186 '!H58-MOVEMENT!D58</f>
        <v>0</v>
      </c>
      <c r="P58" s="111">
        <f>'SO MOD0186 '!I58-MOVEMENT!E58</f>
        <v>0</v>
      </c>
      <c r="Q58" s="111">
        <f>'SO MOD0186 '!J58-MOVEMENT!F58</f>
        <v>0</v>
      </c>
      <c r="R58" s="111">
        <f>'SO MOD0186 '!K58-MOVEMENT!G58</f>
        <v>0</v>
      </c>
      <c r="S58" s="111">
        <f>'SO MOD0186 '!L58-MOVEMENT!H58</f>
        <v>0</v>
      </c>
      <c r="T58" s="111">
        <f>'SO MOD0186 '!M58-MOVEMENT!I58</f>
        <v>0</v>
      </c>
      <c r="U58" s="111">
        <f>'SO MOD0186 '!N58-MOVEMENT!J58</f>
        <v>0</v>
      </c>
      <c r="V58" s="111">
        <f>'SO MOD0186 '!O58-MOVEMENT!K58</f>
        <v>0</v>
      </c>
      <c r="W58" s="111">
        <f>'SO MOD0186 '!P58-MOVEMENT!L58</f>
        <v>0</v>
      </c>
    </row>
    <row r="59" spans="2:23">
      <c r="B59" s="80" t="s">
        <v>147</v>
      </c>
      <c r="C59" s="110"/>
      <c r="D59" s="74">
        <v>-4.2550816275341075E-2</v>
      </c>
      <c r="E59" s="74">
        <v>-3.0396322272083443E-2</v>
      </c>
      <c r="F59" s="74">
        <v>1.2256039491573834E-3</v>
      </c>
      <c r="G59" s="74">
        <v>-4.9978681642198874E-2</v>
      </c>
      <c r="H59" s="74">
        <v>3.6476455900106286E-2</v>
      </c>
      <c r="I59" s="74">
        <v>-7.2558011966327163E-3</v>
      </c>
      <c r="J59" s="74">
        <v>-6.1148211503857519E-3</v>
      </c>
      <c r="K59" s="106"/>
      <c r="L59" s="106"/>
      <c r="M59" s="50"/>
      <c r="N59" s="112">
        <f>'SO MOD0186 '!G59-MOVEMENT!C59</f>
        <v>0</v>
      </c>
      <c r="O59" s="112">
        <f>'SO MOD0186 '!H59-MOVEMENT!D59</f>
        <v>0</v>
      </c>
      <c r="P59" s="112">
        <f>'SO MOD0186 '!I59-MOVEMENT!E59</f>
        <v>0</v>
      </c>
      <c r="Q59" s="124">
        <f>'SO MOD0186 '!J59-MOVEMENT!F59</f>
        <v>0</v>
      </c>
      <c r="R59" s="124">
        <f>'SO MOD0186 '!K59-MOVEMENT!G59</f>
        <v>0</v>
      </c>
      <c r="S59" s="124">
        <f>'SO MOD0186 '!L59-MOVEMENT!H59</f>
        <v>0</v>
      </c>
      <c r="T59" s="124">
        <f>'SO MOD0186 '!M59-MOVEMENT!I59</f>
        <v>0</v>
      </c>
      <c r="U59" s="124">
        <f>'SO MOD0186 '!N59-MOVEMENT!J59</f>
        <v>0</v>
      </c>
      <c r="V59" s="124">
        <f>'SO MOD0186 '!O59-MOVEMENT!K59</f>
        <v>0</v>
      </c>
      <c r="W59" s="124">
        <f>'SO MOD0186 '!P59-MOVEMENT!L59</f>
        <v>0</v>
      </c>
    </row>
    <row r="60" spans="2:23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0"/>
      <c r="L60" s="100"/>
      <c r="N60" s="72"/>
      <c r="O60" s="72"/>
      <c r="P60" s="72"/>
      <c r="Q60" s="72"/>
      <c r="R60" s="72"/>
      <c r="S60" s="72"/>
      <c r="T60" s="72"/>
      <c r="U60" s="72"/>
      <c r="V60" s="100"/>
      <c r="W60" s="100"/>
    </row>
    <row r="61" spans="2:23" s="49" customFormat="1" ht="13.8">
      <c r="B61" s="294" t="s">
        <v>148</v>
      </c>
      <c r="C61" s="295"/>
      <c r="D61" s="295"/>
      <c r="E61" s="295"/>
      <c r="F61" s="296"/>
      <c r="G61" s="118"/>
      <c r="H61" s="118"/>
      <c r="I61" s="118"/>
      <c r="J61" s="118"/>
      <c r="K61" s="119"/>
      <c r="L61" s="119"/>
      <c r="N61" s="118"/>
      <c r="O61" s="118"/>
      <c r="P61" s="118"/>
      <c r="Q61" s="118"/>
      <c r="R61" s="118"/>
      <c r="S61" s="118"/>
      <c r="T61" s="118"/>
      <c r="U61" s="118"/>
      <c r="V61" s="119"/>
      <c r="W61" s="119"/>
    </row>
    <row r="62" spans="2:23">
      <c r="B62" s="55"/>
      <c r="C62" s="55"/>
      <c r="D62" s="55"/>
      <c r="E62" s="55"/>
      <c r="F62" s="72"/>
      <c r="G62" s="72"/>
      <c r="H62" s="72"/>
      <c r="I62" s="72"/>
      <c r="J62" s="72"/>
      <c r="K62" s="100"/>
      <c r="L62" s="100"/>
      <c r="N62" s="72"/>
      <c r="O62" s="72"/>
      <c r="P62" s="72"/>
      <c r="Q62" s="72"/>
      <c r="R62" s="72"/>
      <c r="S62" s="72"/>
      <c r="T62" s="72"/>
      <c r="U62" s="72"/>
      <c r="V62" s="100"/>
      <c r="W62" s="100"/>
    </row>
    <row r="63" spans="2:23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N63" s="63">
        <f>'SO MOD0186 '!G63-MOVEMENT!C63</f>
        <v>0</v>
      </c>
      <c r="O63" s="63">
        <f>'SO MOD0186 '!H63-MOVEMENT!D63</f>
        <v>0</v>
      </c>
      <c r="P63" s="63">
        <f>'SO MOD0186 '!I63-MOVEMENT!E63</f>
        <v>0</v>
      </c>
      <c r="Q63" s="63">
        <f>'SO MOD0186 '!J63-MOVEMENT!F63</f>
        <v>0</v>
      </c>
      <c r="R63" s="63">
        <f>'SO MOD0186 '!K63-MOVEMENT!G63</f>
        <v>0</v>
      </c>
      <c r="S63" s="63">
        <f>'SO MOD0186 '!L63-MOVEMENT!H63</f>
        <v>0</v>
      </c>
      <c r="T63" s="63">
        <f>'SO MOD0186 '!M63-MOVEMENT!I63</f>
        <v>0</v>
      </c>
      <c r="U63" s="63">
        <f>'SO MOD0186 '!N63-MOVEMENT!J63</f>
        <v>0</v>
      </c>
      <c r="V63" s="45"/>
      <c r="W63" s="45"/>
    </row>
    <row r="64" spans="2:23">
      <c r="B64" s="52" t="s">
        <v>72</v>
      </c>
      <c r="C64" s="56">
        <v>52.335970194794363</v>
      </c>
      <c r="D64" s="56">
        <v>56.277588018029377</v>
      </c>
      <c r="E64" s="56">
        <v>57.284787895163518</v>
      </c>
      <c r="F64" s="56">
        <v>57.568897155724464</v>
      </c>
      <c r="G64" s="56">
        <v>59.352189657254399</v>
      </c>
      <c r="H64" s="56">
        <v>61.365199474543729</v>
      </c>
      <c r="I64" s="56">
        <v>63.446286343557624</v>
      </c>
      <c r="J64" s="56">
        <v>65.17561209403776</v>
      </c>
      <c r="K64" s="45"/>
      <c r="L64" s="45"/>
      <c r="N64" s="63">
        <f>'SO MOD0186 '!G64-MOVEMENT!C64</f>
        <v>0</v>
      </c>
      <c r="O64" s="63">
        <f>'SO MOD0186 '!H64-MOVEMENT!D64</f>
        <v>0</v>
      </c>
      <c r="P64" s="63">
        <f>'SO MOD0186 '!I64-MOVEMENT!E64</f>
        <v>0</v>
      </c>
      <c r="Q64" s="63">
        <f>'SO MOD0186 '!J64-MOVEMENT!F64</f>
        <v>0</v>
      </c>
      <c r="R64" s="63">
        <f>'SO MOD0186 '!K64-MOVEMENT!G64</f>
        <v>0</v>
      </c>
      <c r="S64" s="63">
        <f>'SO MOD0186 '!L64-MOVEMENT!H64</f>
        <v>0</v>
      </c>
      <c r="T64" s="79">
        <f>'SO MOD0186 '!M64-MOVEMENT!I64</f>
        <v>0</v>
      </c>
      <c r="U64" s="79">
        <f>'SO MOD0186 '!N64-MOVEMENT!J64</f>
        <v>-0.24900433503586328</v>
      </c>
      <c r="V64" s="45"/>
      <c r="W64" s="45"/>
    </row>
    <row r="65" spans="2:23">
      <c r="B65" s="52" t="s">
        <v>73</v>
      </c>
      <c r="C65" s="56"/>
      <c r="D65" s="56"/>
      <c r="E65" s="56">
        <v>-2.8130558602185127</v>
      </c>
      <c r="F65" s="56">
        <v>-1.5670594833514611</v>
      </c>
      <c r="G65" s="56">
        <v>5.9603907159886026E-2</v>
      </c>
      <c r="H65" s="56">
        <v>1.0990104752626491</v>
      </c>
      <c r="I65" s="56">
        <v>2.297854504696172</v>
      </c>
      <c r="J65" s="56">
        <v>-15.469761254484789</v>
      </c>
      <c r="K65" s="185">
        <v>-8.8730716890662329</v>
      </c>
      <c r="L65" s="185">
        <v>-4.9835750199782058</v>
      </c>
      <c r="N65" s="63">
        <f>'SO MOD0186 '!G65-MOVEMENT!C65</f>
        <v>0</v>
      </c>
      <c r="O65" s="63">
        <f>'SO MOD0186 '!H65-MOVEMENT!D65</f>
        <v>0</v>
      </c>
      <c r="P65" s="63">
        <f>'SO MOD0186 '!I65-MOVEMENT!E65</f>
        <v>0</v>
      </c>
      <c r="Q65" s="63">
        <f>'SO MOD0186 '!J65-MOVEMENT!F65</f>
        <v>0</v>
      </c>
      <c r="R65" s="63">
        <f>'SO MOD0186 '!K65-MOVEMENT!G65</f>
        <v>0</v>
      </c>
      <c r="S65" s="63">
        <f>'SO MOD0186 '!L65-MOVEMENT!H65</f>
        <v>0</v>
      </c>
      <c r="T65" s="63">
        <f>'SO MOD0186 '!M65-MOVEMENT!I65</f>
        <v>0</v>
      </c>
      <c r="U65" s="63">
        <f>'SO MOD0186 '!N65-MOVEMENT!J65</f>
        <v>0.16113123878736602</v>
      </c>
      <c r="V65" s="79">
        <f>'SO MOD0186 '!O65-MOVEMENT!K65</f>
        <v>-7.2565459886940822</v>
      </c>
      <c r="W65" s="79">
        <f>'SO MOD0186 '!P65-MOVEMENT!L65</f>
        <v>-2.6661763103497282</v>
      </c>
    </row>
    <row r="66" spans="2:23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0</v>
      </c>
      <c r="K66" s="56">
        <v>0</v>
      </c>
      <c r="L66" s="56">
        <v>0</v>
      </c>
      <c r="N66" s="63">
        <f>'SO MOD0186 '!G66-MOVEMENT!C66</f>
        <v>0</v>
      </c>
      <c r="O66" s="63">
        <f>'SO MOD0186 '!H66-MOVEMENT!D66</f>
        <v>0</v>
      </c>
      <c r="P66" s="63">
        <f>'SO MOD0186 '!I66-MOVEMENT!E66</f>
        <v>0</v>
      </c>
      <c r="Q66" s="63">
        <f>'SO MOD0186 '!J66-MOVEMENT!F66</f>
        <v>0</v>
      </c>
      <c r="R66" s="63">
        <f>'SO MOD0186 '!K66-MOVEMENT!G66</f>
        <v>0</v>
      </c>
      <c r="S66" s="63">
        <f>'SO MOD0186 '!L66-MOVEMENT!H66</f>
        <v>0</v>
      </c>
      <c r="T66" s="63">
        <f>'SO MOD0186 '!M66-MOVEMENT!I66</f>
        <v>0</v>
      </c>
      <c r="U66" s="63">
        <f>'SO MOD0186 '!N66-MOVEMENT!J66</f>
        <v>0</v>
      </c>
      <c r="V66" s="63">
        <f>'SO MOD0186 '!O66-MOVEMENT!K66</f>
        <v>0</v>
      </c>
      <c r="W66" s="63">
        <f>'SO MOD0186 '!P66-MOVEMENT!L66</f>
        <v>0</v>
      </c>
    </row>
    <row r="67" spans="2:23">
      <c r="B67" s="173" t="s">
        <v>75</v>
      </c>
      <c r="C67" s="180">
        <v>55.125710707388052</v>
      </c>
      <c r="D67" s="180">
        <v>56.277588018029377</v>
      </c>
      <c r="E67" s="180">
        <v>53.67788033430346</v>
      </c>
      <c r="F67" s="180">
        <v>55.718016081262597</v>
      </c>
      <c r="G67" s="180">
        <v>59.006352885328369</v>
      </c>
      <c r="H67" s="180">
        <v>61.757857942742518</v>
      </c>
      <c r="I67" s="180">
        <v>65.248868948699453</v>
      </c>
      <c r="J67" s="180">
        <v>49.705850839552973</v>
      </c>
      <c r="K67" s="180"/>
      <c r="L67" s="180"/>
      <c r="N67" s="156">
        <f>'SO MOD0186 '!G67-MOVEMENT!C67</f>
        <v>0</v>
      </c>
      <c r="O67" s="156">
        <f>'SO MOD0186 '!H67-MOVEMENT!D67</f>
        <v>0</v>
      </c>
      <c r="P67" s="156">
        <f>'SO MOD0186 '!I67-MOVEMENT!E67</f>
        <v>0</v>
      </c>
      <c r="Q67" s="156">
        <f>'SO MOD0186 '!J67-MOVEMENT!F67</f>
        <v>0</v>
      </c>
      <c r="R67" s="156">
        <f>'SO MOD0186 '!K67-MOVEMENT!G67</f>
        <v>0</v>
      </c>
      <c r="S67" s="156">
        <f>'SO MOD0186 '!L67-MOVEMENT!H67</f>
        <v>0</v>
      </c>
      <c r="T67" s="156">
        <f>'SO MOD0186 '!M67-MOVEMENT!I67</f>
        <v>0</v>
      </c>
      <c r="U67" s="156">
        <f>'SO MOD0186 '!N67-MOVEMENT!J67</f>
        <v>-8.7873096248500815E-2</v>
      </c>
      <c r="V67" s="156">
        <f>'SO MOD0186 '!O67-MOVEMENT!K67</f>
        <v>0</v>
      </c>
      <c r="W67" s="156">
        <f>'SO MOD0186 '!P67-MOVEMENT!L67</f>
        <v>0</v>
      </c>
    </row>
    <row r="68" spans="2:23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0"/>
      <c r="L68" s="100"/>
      <c r="N68" s="72"/>
      <c r="O68" s="72"/>
      <c r="P68" s="72"/>
      <c r="Q68" s="72"/>
      <c r="R68" s="72"/>
      <c r="S68" s="72"/>
      <c r="T68" s="72"/>
      <c r="U68" s="72"/>
      <c r="V68" s="100"/>
      <c r="W68" s="100"/>
    </row>
    <row r="69" spans="2:23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61.757857942742518</v>
      </c>
      <c r="I69" s="69">
        <v>65.248868948699453</v>
      </c>
      <c r="J69" s="69">
        <v>49.705850839552973</v>
      </c>
      <c r="K69" s="45"/>
      <c r="L69" s="45"/>
      <c r="N69" s="70">
        <f>'SO MOD0186 '!G69-MOVEMENT!C69</f>
        <v>0</v>
      </c>
      <c r="O69" s="70">
        <f>'SO MOD0186 '!H69-MOVEMENT!D69</f>
        <v>0</v>
      </c>
      <c r="P69" s="70">
        <f>'SO MOD0186 '!I69-MOVEMENT!E69</f>
        <v>0</v>
      </c>
      <c r="Q69" s="70">
        <f>'SO MOD0186 '!J69-MOVEMENT!F69</f>
        <v>0</v>
      </c>
      <c r="R69" s="70">
        <f>'SO MOD0186 '!K69-MOVEMENT!G69</f>
        <v>0</v>
      </c>
      <c r="S69" s="70">
        <f>'SO MOD0186 '!L69-MOVEMENT!H69</f>
        <v>0.91435642725748778</v>
      </c>
      <c r="T69" s="70">
        <f>'SO MOD0186 '!M69-MOVEMENT!I69</f>
        <v>0</v>
      </c>
      <c r="U69" s="70">
        <f>'SO MOD0186 '!N69-MOVEMENT!J69</f>
        <v>-8.7873096248500815E-2</v>
      </c>
      <c r="V69" s="45"/>
      <c r="W69" s="45"/>
    </row>
    <row r="70" spans="2:23">
      <c r="B70" s="68" t="s">
        <v>77</v>
      </c>
      <c r="C70" s="69">
        <v>0.76332629261194995</v>
      </c>
      <c r="D70" s="69">
        <v>0.27273149197063162</v>
      </c>
      <c r="E70" s="69">
        <v>0.32211966569654038</v>
      </c>
      <c r="F70" s="69">
        <v>0.71625958873742235</v>
      </c>
      <c r="G70" s="69">
        <v>0.47995187467163447</v>
      </c>
      <c r="H70" s="69">
        <v>0</v>
      </c>
      <c r="I70" s="69">
        <v>0</v>
      </c>
      <c r="J70" s="69">
        <v>0</v>
      </c>
      <c r="K70" s="45"/>
      <c r="L70" s="45"/>
      <c r="N70" s="70">
        <f>'SO MOD0186 '!G70-MOVEMENT!C70</f>
        <v>0</v>
      </c>
      <c r="O70" s="70">
        <f>'SO MOD0186 '!H70-MOVEMENT!D70</f>
        <v>0</v>
      </c>
      <c r="P70" s="70">
        <f>'SO MOD0186 '!I70-MOVEMENT!E70</f>
        <v>0</v>
      </c>
      <c r="Q70" s="70">
        <f>'SO MOD0186 '!J70-MOVEMENT!F70</f>
        <v>0</v>
      </c>
      <c r="R70" s="70">
        <f>'SO MOD0186 '!K70-MOVEMENT!G70</f>
        <v>0</v>
      </c>
      <c r="S70" s="70">
        <f>'SO MOD0186 '!L70-MOVEMENT!H70</f>
        <v>0.91435642725748778</v>
      </c>
      <c r="T70" s="70">
        <f>'SO MOD0186 '!M70-MOVEMENT!I70</f>
        <v>0</v>
      </c>
      <c r="U70" s="70">
        <f>'SO MOD0186 '!N70-MOVEMENT!J70</f>
        <v>0</v>
      </c>
      <c r="V70" s="45"/>
      <c r="W70" s="45"/>
    </row>
    <row r="71" spans="2:23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0"/>
      <c r="L71" s="100"/>
      <c r="N71" s="72"/>
      <c r="O71" s="72"/>
      <c r="P71" s="72"/>
      <c r="Q71" s="72"/>
      <c r="R71" s="72"/>
      <c r="S71" s="72"/>
      <c r="T71" s="72"/>
      <c r="U71" s="72"/>
      <c r="V71" s="100"/>
      <c r="W71" s="100"/>
    </row>
    <row r="72" spans="2:23">
      <c r="B72" s="52" t="s">
        <v>65</v>
      </c>
      <c r="C72" s="45"/>
      <c r="D72" s="60">
        <v>2.0895464128446006E-2</v>
      </c>
      <c r="E72" s="60">
        <v>-4.6194369291254311E-2</v>
      </c>
      <c r="F72" s="60">
        <v>3.8007010229414107E-2</v>
      </c>
      <c r="G72" s="60">
        <v>5.9017478283323266E-2</v>
      </c>
      <c r="H72" s="60">
        <v>4.6630657935449182E-2</v>
      </c>
      <c r="I72" s="60">
        <v>5.6527397844555294E-2</v>
      </c>
      <c r="J72" s="60">
        <v>-0.23821130326974482</v>
      </c>
      <c r="K72" s="45"/>
      <c r="L72" s="45"/>
      <c r="N72" s="71">
        <f>'SO MOD0186 '!G72-MOVEMENT!C72</f>
        <v>0</v>
      </c>
      <c r="O72" s="71">
        <f>'SO MOD0186 '!H72-MOVEMENT!D72</f>
        <v>0</v>
      </c>
      <c r="P72" s="71">
        <f>'SO MOD0186 '!I72-MOVEMENT!E72</f>
        <v>0</v>
      </c>
      <c r="Q72" s="71">
        <f>'SO MOD0186 '!J72-MOVEMENT!F72</f>
        <v>0</v>
      </c>
      <c r="R72" s="71">
        <f>'SO MOD0186 '!K72-MOVEMENT!G72</f>
        <v>0</v>
      </c>
      <c r="S72" s="81">
        <f>'SO MOD0186 '!L72-MOVEMENT!H72</f>
        <v>0</v>
      </c>
      <c r="T72" s="81">
        <f>'SO MOD0186 '!M72-MOVEMENT!I72</f>
        <v>0</v>
      </c>
      <c r="U72" s="81">
        <f>'SO MOD0186 '!N72-MOVEMENT!J72</f>
        <v>-1.3467374632591955E-3</v>
      </c>
      <c r="V72" s="45"/>
      <c r="W72" s="45"/>
    </row>
    <row r="73" spans="2:23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N73" s="129"/>
      <c r="O73" s="129"/>
      <c r="P73" s="129"/>
      <c r="Q73" s="129"/>
      <c r="R73" s="129"/>
      <c r="S73" s="129"/>
      <c r="T73" s="129"/>
      <c r="U73" s="129"/>
      <c r="V73" s="45"/>
      <c r="W73" s="45"/>
    </row>
    <row r="74" spans="2:23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N74" s="129"/>
      <c r="O74" s="129"/>
      <c r="P74" s="129"/>
      <c r="Q74" s="129"/>
      <c r="R74" s="129"/>
      <c r="S74" s="129"/>
      <c r="T74" s="129"/>
      <c r="U74" s="129"/>
      <c r="V74" s="45"/>
      <c r="W74" s="45"/>
    </row>
    <row r="75" spans="2:23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N75" s="129"/>
      <c r="O75" s="129"/>
      <c r="P75" s="129"/>
      <c r="Q75" s="129"/>
      <c r="R75" s="129"/>
      <c r="S75" s="129"/>
      <c r="T75" s="129"/>
      <c r="U75" s="129"/>
      <c r="V75" s="45"/>
      <c r="W75" s="45"/>
    </row>
    <row r="76" spans="2:23">
      <c r="B76" s="173" t="s">
        <v>78</v>
      </c>
      <c r="C76" s="174"/>
      <c r="D76" s="174">
        <v>0.02</v>
      </c>
      <c r="E76" s="174">
        <v>-3.2000000000000001E-2</v>
      </c>
      <c r="F76" s="174">
        <v>3.7999999999999999E-2</v>
      </c>
      <c r="G76" s="174">
        <v>4.5999999999999999E-2</v>
      </c>
      <c r="H76" s="174">
        <v>3.5000000000000003E-2</v>
      </c>
      <c r="I76" s="174">
        <v>5.6527397844555294E-2</v>
      </c>
      <c r="J76" s="174">
        <v>-0.23821130326974482</v>
      </c>
      <c r="K76" s="144"/>
      <c r="L76" s="144"/>
      <c r="N76" s="157">
        <f>'SO MOD0186 '!G76-MOVEMENT!C76</f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f>'SO MOD0186 '!L76-MOVEMENT!H76</f>
        <v>0</v>
      </c>
      <c r="T76" s="157">
        <f>'SO MOD0186 '!M76-MOVEMENT!I76</f>
        <v>0</v>
      </c>
      <c r="U76" s="157">
        <f>'SO MOD0186 '!N76-MOVEMENT!J76</f>
        <v>-1.3467374632591955E-3</v>
      </c>
      <c r="V76" s="144"/>
      <c r="W76" s="144"/>
    </row>
    <row r="77" spans="2:23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0"/>
      <c r="L77" s="100"/>
      <c r="N77" s="72"/>
      <c r="O77" s="72"/>
      <c r="P77" s="72"/>
      <c r="Q77" s="72"/>
      <c r="R77" s="72"/>
      <c r="S77" s="72"/>
      <c r="T77" s="72"/>
      <c r="U77" s="72"/>
      <c r="V77" s="100"/>
      <c r="W77" s="100"/>
    </row>
    <row r="78" spans="2:23" s="49" customFormat="1" ht="15" customHeight="1">
      <c r="B78" s="294" t="s">
        <v>149</v>
      </c>
      <c r="C78" s="295"/>
      <c r="D78" s="295"/>
      <c r="E78" s="295"/>
      <c r="F78" s="297"/>
      <c r="G78" s="118"/>
      <c r="H78" s="118"/>
      <c r="I78" s="118"/>
      <c r="J78" s="118"/>
      <c r="K78" s="120"/>
      <c r="L78" s="120"/>
      <c r="N78" s="118"/>
      <c r="O78" s="118"/>
      <c r="P78" s="118"/>
      <c r="Q78" s="118"/>
      <c r="R78" s="118"/>
      <c r="S78" s="118"/>
      <c r="T78" s="118"/>
      <c r="U78" s="118"/>
      <c r="V78" s="120"/>
      <c r="W78" s="120"/>
    </row>
    <row r="79" spans="2:23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0"/>
      <c r="L79" s="100"/>
      <c r="N79" s="72"/>
      <c r="O79" s="72"/>
      <c r="P79" s="72"/>
      <c r="Q79" s="72"/>
      <c r="R79" s="72"/>
      <c r="S79" s="72"/>
      <c r="T79" s="72"/>
      <c r="U79" s="72"/>
      <c r="V79" s="100"/>
      <c r="W79" s="100"/>
    </row>
    <row r="80" spans="2:23">
      <c r="B80" s="65" t="s">
        <v>79</v>
      </c>
      <c r="C80" s="63">
        <v>670.59875423972255</v>
      </c>
      <c r="D80" s="63">
        <v>656.66724536745687</v>
      </c>
      <c r="E80" s="63">
        <v>651.8952447322672</v>
      </c>
      <c r="F80" s="63">
        <v>673.0658895417979</v>
      </c>
      <c r="G80" s="63">
        <v>662.18470286835475</v>
      </c>
      <c r="H80" s="63">
        <v>709.24764747697384</v>
      </c>
      <c r="I80" s="63">
        <v>726.24105550621266</v>
      </c>
      <c r="J80" s="63">
        <v>744.93062790644842</v>
      </c>
      <c r="K80" s="45"/>
      <c r="L80" s="45"/>
      <c r="N80" s="63">
        <f>'SO MOD0186 '!G80-MOVEMENT!C80</f>
        <v>0</v>
      </c>
      <c r="O80" s="63">
        <f>'SO MOD0186 '!H80-MOVEMENT!D80</f>
        <v>0</v>
      </c>
      <c r="P80" s="63">
        <f>'SO MOD0186 '!I80-MOVEMENT!E80</f>
        <v>0</v>
      </c>
      <c r="Q80" s="63">
        <f>'SO MOD0186 '!J80-MOVEMENT!F80</f>
        <v>0</v>
      </c>
      <c r="R80" s="63">
        <f>'SO MOD0186 '!K80-MOVEMENT!G80</f>
        <v>0</v>
      </c>
      <c r="S80" s="63">
        <f>'SO MOD0186 '!L80-MOVEMENT!H80</f>
        <v>-0.53493498545924467</v>
      </c>
      <c r="T80" s="79">
        <f>'SO MOD0186 '!M80-MOVEMENT!I80</f>
        <v>-4.2850153634617527E-2</v>
      </c>
      <c r="U80" s="79">
        <f>'SO MOD0186 '!N80-MOVEMENT!J80</f>
        <v>-5.2250906676392788</v>
      </c>
      <c r="V80" s="45"/>
      <c r="W80" s="45"/>
    </row>
    <row r="81" spans="2:23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710.21179727419144</v>
      </c>
      <c r="I81" s="63">
        <v>726.24105550621266</v>
      </c>
      <c r="J81" s="63">
        <v>744.93062790644842</v>
      </c>
      <c r="K81" s="45"/>
      <c r="L81" s="45"/>
      <c r="N81" s="63">
        <f>'SO MOD0186 '!G81-MOVEMENT!C81</f>
        <v>0</v>
      </c>
      <c r="O81" s="63">
        <f>'SO MOD0186 '!H81-MOVEMENT!D81</f>
        <v>0</v>
      </c>
      <c r="P81" s="63">
        <f>'SO MOD0186 '!I81-MOVEMENT!E81</f>
        <v>0</v>
      </c>
      <c r="Q81" s="63">
        <f>'SO MOD0186 '!J81-MOVEMENT!F81</f>
        <v>0</v>
      </c>
      <c r="R81" s="79">
        <f>'SO MOD0186 '!K81-MOVEMENT!G81</f>
        <v>0</v>
      </c>
      <c r="S81" s="79">
        <f>'SO MOD0186 '!L81-MOVEMENT!H81</f>
        <v>-0.31032655085800798</v>
      </c>
      <c r="T81" s="79">
        <f>'SO MOD0186 '!M81-MOVEMENT!I81</f>
        <v>-4.2850153634617527E-2</v>
      </c>
      <c r="U81" s="79">
        <f>'SO MOD0186 '!N81-MOVEMENT!J81</f>
        <v>-5.2250906676392788</v>
      </c>
      <c r="V81" s="45"/>
      <c r="W81" s="45"/>
    </row>
    <row r="82" spans="2:23">
      <c r="B82" s="65" t="s">
        <v>81</v>
      </c>
      <c r="C82" s="63">
        <v>14.00120876027745</v>
      </c>
      <c r="D82" s="63">
        <v>3.0324351225431201</v>
      </c>
      <c r="E82" s="63">
        <v>7.9917552677327421</v>
      </c>
      <c r="F82" s="63">
        <v>3.5798347882021062</v>
      </c>
      <c r="G82" s="63">
        <v>3.1109923716452386</v>
      </c>
      <c r="H82" s="63">
        <v>0.96414979721760119</v>
      </c>
      <c r="I82" s="63">
        <v>0</v>
      </c>
      <c r="J82" s="63">
        <v>0</v>
      </c>
      <c r="K82" s="45"/>
      <c r="L82" s="45"/>
      <c r="N82" s="63">
        <f>'SO MOD0186 '!G82-MOVEMENT!C82</f>
        <v>0</v>
      </c>
      <c r="O82" s="63">
        <f>'SO MOD0186 '!H82-MOVEMENT!D82</f>
        <v>0</v>
      </c>
      <c r="P82" s="63">
        <f>'SO MOD0186 '!I82-MOVEMENT!E82</f>
        <v>0</v>
      </c>
      <c r="Q82" s="63">
        <f>'SO MOD0186 '!J82-MOVEMENT!F82</f>
        <v>0</v>
      </c>
      <c r="R82" s="79">
        <f>'SO MOD0186 '!K82-MOVEMENT!G82</f>
        <v>0</v>
      </c>
      <c r="S82" s="79">
        <f>'SO MOD0186 '!L82-MOVEMENT!H82</f>
        <v>0.2246084346012367</v>
      </c>
      <c r="T82" s="79">
        <f>'SO MOD0186 '!M82-MOVEMENT!I82</f>
        <v>0</v>
      </c>
      <c r="U82" s="79">
        <f>'SO MOD0186 '!N82-MOVEMENT!J82</f>
        <v>0</v>
      </c>
      <c r="V82" s="45"/>
      <c r="W82" s="45"/>
    </row>
    <row r="83" spans="2:23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0"/>
      <c r="L83" s="100"/>
      <c r="N83" s="72"/>
      <c r="O83" s="72"/>
      <c r="P83" s="72"/>
      <c r="Q83" s="72"/>
      <c r="R83" s="72"/>
      <c r="S83" s="72"/>
      <c r="T83" s="72"/>
      <c r="U83" s="72"/>
      <c r="V83" s="100"/>
      <c r="W83" s="100"/>
    </row>
    <row r="84" spans="2:23">
      <c r="B84" s="66" t="s">
        <v>65</v>
      </c>
      <c r="C84" s="45"/>
      <c r="D84" s="71">
        <v>-2.0774731214733944E-2</v>
      </c>
      <c r="E84" s="71">
        <v>-7.2669996392454861E-3</v>
      </c>
      <c r="F84" s="71">
        <v>3.247553189044261E-2</v>
      </c>
      <c r="G84" s="71">
        <v>-1.616659950016297E-2</v>
      </c>
      <c r="H84" s="71">
        <v>7.1072231667023811E-2</v>
      </c>
      <c r="I84" s="71">
        <v>2.3959766507072544E-2</v>
      </c>
      <c r="J84" s="71">
        <v>2.5734667929518951E-2</v>
      </c>
      <c r="K84" s="45"/>
      <c r="L84" s="45"/>
      <c r="N84" s="71">
        <f>'SO MOD0186 '!G84-MOVEMENT!C84</f>
        <v>0</v>
      </c>
      <c r="O84" s="71">
        <f>'SO MOD0186 '!H84-MOVEMENT!D84</f>
        <v>0</v>
      </c>
      <c r="P84" s="71">
        <f>'SO MOD0186 '!I84-MOVEMENT!E84</f>
        <v>0</v>
      </c>
      <c r="Q84" s="81">
        <v>0</v>
      </c>
      <c r="R84" s="81">
        <v>0</v>
      </c>
      <c r="S84" s="81">
        <f>'SO MOD0186 '!L84-MOVEMENT!H84</f>
        <v>-8.0783349893476242E-4</v>
      </c>
      <c r="T84" s="81">
        <f>'SO MOD0186 '!M84-MOVEMENT!I84</f>
        <v>7.1242090098500022E-4</v>
      </c>
      <c r="U84" s="81">
        <f>'SO MOD0186 '!N84-MOVEMENT!J84</f>
        <v>-7.1346055957473009E-3</v>
      </c>
      <c r="V84" s="45"/>
      <c r="W84" s="45"/>
    </row>
    <row r="85" spans="2:23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N85" s="129"/>
      <c r="O85" s="129"/>
      <c r="P85" s="129"/>
      <c r="Q85" s="129"/>
      <c r="R85" s="129"/>
      <c r="S85" s="129"/>
      <c r="T85" s="129"/>
      <c r="U85" s="129"/>
      <c r="V85" s="45"/>
      <c r="W85" s="45"/>
    </row>
    <row r="86" spans="2:23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N86" s="129"/>
      <c r="O86" s="129"/>
      <c r="P86" s="129"/>
      <c r="Q86" s="129"/>
      <c r="R86" s="129"/>
      <c r="S86" s="129"/>
      <c r="T86" s="129"/>
      <c r="U86" s="129"/>
      <c r="V86" s="45"/>
      <c r="W86" s="45"/>
    </row>
    <row r="87" spans="2:23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N87" s="129"/>
      <c r="O87" s="129"/>
      <c r="P87" s="129"/>
      <c r="Q87" s="129"/>
      <c r="R87" s="129"/>
      <c r="S87" s="129"/>
      <c r="T87" s="129"/>
      <c r="U87" s="129"/>
      <c r="V87" s="45"/>
      <c r="W87" s="45"/>
    </row>
    <row r="88" spans="2:23">
      <c r="B88" s="173" t="s">
        <v>82</v>
      </c>
      <c r="C88" s="175"/>
      <c r="D88" s="174">
        <v>-3.0800000000000001E-2</v>
      </c>
      <c r="E88" s="174">
        <v>2.6849554937583512E-3</v>
      </c>
      <c r="F88" s="174">
        <v>2.3E-2</v>
      </c>
      <c r="G88" s="174">
        <v>-2.1999999999999999E-2</v>
      </c>
      <c r="H88" s="174">
        <v>5.7000000000000002E-2</v>
      </c>
      <c r="I88" s="174">
        <v>2.3959766507072544E-2</v>
      </c>
      <c r="J88" s="174">
        <v>2.5734667929518951E-2</v>
      </c>
      <c r="K88" s="144"/>
      <c r="L88" s="144"/>
      <c r="N88" s="143">
        <f>'SO MOD0186 '!G88-MOVEMENT!C88</f>
        <v>0</v>
      </c>
      <c r="O88" s="143">
        <f>'SO MOD0186 '!H88-MOVEMENT!D88</f>
        <v>0</v>
      </c>
      <c r="P88" s="143">
        <f>'SO MOD0186 '!I88-MOVEMENT!E88</f>
        <v>0</v>
      </c>
      <c r="Q88" s="157">
        <f>'SO MOD0186 '!J88-MOVEMENT!F88</f>
        <v>0</v>
      </c>
      <c r="R88" s="157">
        <f>'SO MOD0186 '!K88-MOVEMENT!G88</f>
        <v>0</v>
      </c>
      <c r="S88" s="157">
        <f>'SO MOD0186 '!L88-MOVEMENT!H88</f>
        <v>0</v>
      </c>
      <c r="T88" s="157">
        <f>'SO MOD0186 '!M88-MOVEMENT!I88</f>
        <v>7.1242090098500022E-4</v>
      </c>
      <c r="U88" s="157">
        <f>'SO MOD0186 '!N88-MOVEMENT!J88</f>
        <v>-7.1346055957473009E-3</v>
      </c>
      <c r="V88" s="143"/>
      <c r="W88" s="143"/>
    </row>
    <row r="89" spans="2:23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0"/>
      <c r="L89" s="100"/>
      <c r="N89" s="72"/>
      <c r="O89" s="72"/>
      <c r="P89" s="72"/>
      <c r="Q89" s="72"/>
      <c r="R89" s="72"/>
      <c r="S89" s="72"/>
      <c r="T89" s="72"/>
      <c r="U89" s="72"/>
      <c r="V89" s="100"/>
      <c r="W89" s="100"/>
    </row>
    <row r="90" spans="2:23" s="49" customFormat="1" ht="13.8">
      <c r="B90" s="294" t="s">
        <v>150</v>
      </c>
      <c r="C90" s="295"/>
      <c r="D90" s="295"/>
      <c r="E90" s="295"/>
      <c r="F90" s="297"/>
      <c r="G90" s="118"/>
      <c r="H90" s="118"/>
      <c r="I90" s="118"/>
      <c r="J90" s="118"/>
      <c r="K90" s="120"/>
      <c r="L90" s="120"/>
      <c r="N90" s="118"/>
      <c r="O90" s="118"/>
      <c r="P90" s="118"/>
      <c r="Q90" s="118"/>
      <c r="R90" s="118"/>
      <c r="S90" s="118"/>
      <c r="T90" s="118"/>
      <c r="U90" s="118"/>
      <c r="V90" s="120"/>
      <c r="W90" s="120"/>
    </row>
    <row r="91" spans="2:23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0"/>
      <c r="L91" s="100"/>
      <c r="N91" s="72"/>
      <c r="O91" s="72"/>
      <c r="P91" s="72"/>
      <c r="Q91" s="72"/>
      <c r="R91" s="72"/>
      <c r="S91" s="72"/>
      <c r="T91" s="72"/>
      <c r="U91" s="72"/>
      <c r="V91" s="100"/>
      <c r="W91" s="100"/>
    </row>
    <row r="92" spans="2:23" ht="15.6">
      <c r="B92" s="160" t="s">
        <v>0</v>
      </c>
      <c r="C92" s="176"/>
      <c r="D92" s="176"/>
      <c r="E92" s="176"/>
      <c r="F92" s="177"/>
      <c r="G92" s="177"/>
      <c r="H92" s="135"/>
      <c r="I92" s="135"/>
      <c r="J92" s="177"/>
      <c r="K92" s="178"/>
      <c r="L92" s="178"/>
      <c r="N92" s="135"/>
      <c r="O92" s="135"/>
      <c r="P92" s="135"/>
      <c r="Q92" s="135"/>
      <c r="R92" s="135"/>
      <c r="S92" s="135"/>
      <c r="T92" s="135"/>
      <c r="U92" s="133"/>
      <c r="V92" s="145"/>
      <c r="W92" s="145"/>
    </row>
    <row r="93" spans="2:23">
      <c r="B93" s="55"/>
      <c r="C93" s="55"/>
      <c r="D93" s="55"/>
      <c r="E93" s="55"/>
      <c r="F93" s="72"/>
      <c r="G93" s="190">
        <f>SUM(G100)-H100</f>
        <v>-0.72816616612180951</v>
      </c>
      <c r="H93" s="72"/>
      <c r="I93" s="72"/>
      <c r="J93" s="72"/>
      <c r="K93" s="100"/>
      <c r="L93" s="100"/>
      <c r="N93" s="72"/>
      <c r="O93" s="72"/>
      <c r="P93" s="72"/>
      <c r="Q93" s="72"/>
      <c r="R93" s="72"/>
      <c r="S93" s="72"/>
      <c r="T93" s="72"/>
      <c r="U93" s="72"/>
      <c r="V93" s="100"/>
      <c r="W93" s="100"/>
    </row>
    <row r="94" spans="2:23">
      <c r="B94" s="52" t="s">
        <v>84</v>
      </c>
      <c r="C94" s="73">
        <f>'[1]Mod186 Statement'!H$72</f>
        <v>2.92E-2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1.14E-2</v>
      </c>
      <c r="K94" s="45"/>
      <c r="L94" s="45"/>
      <c r="N94" s="64">
        <v>0</v>
      </c>
      <c r="O94" s="64">
        <f>'SO MOD0186 '!H94-D94</f>
        <v>0</v>
      </c>
      <c r="P94" s="64">
        <f>'SO MOD0186 '!I94-E94</f>
        <v>0</v>
      </c>
      <c r="Q94" s="64">
        <f>'SO MOD0186 '!J94-F94</f>
        <v>0</v>
      </c>
      <c r="R94" s="64">
        <f>'SO MOD0186 '!K94-G94</f>
        <v>0</v>
      </c>
      <c r="S94" s="181">
        <f>'SO MOD0186 '!L94-H94</f>
        <v>0</v>
      </c>
      <c r="T94" s="181">
        <f>'SO MOD0186 '!M94-I94</f>
        <v>0</v>
      </c>
      <c r="U94" s="181">
        <f>'SO MOD0186 '!N94-J94</f>
        <v>0</v>
      </c>
      <c r="V94" s="45"/>
      <c r="W94" s="45"/>
    </row>
    <row r="95" spans="2:23">
      <c r="B95" s="52" t="s">
        <v>87</v>
      </c>
      <c r="C95" s="61">
        <v>0.21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N95" s="74">
        <v>0</v>
      </c>
      <c r="O95" s="74">
        <f>'SO MOD0186 '!H95-MOVEMENT!D95</f>
        <v>0</v>
      </c>
      <c r="P95" s="74">
        <f>'SO MOD0186 '!I95-MOVEMENT!E95</f>
        <v>0</v>
      </c>
      <c r="Q95" s="74">
        <f>'SO MOD0186 '!J95-MOVEMENT!F95</f>
        <v>0</v>
      </c>
      <c r="R95" s="74">
        <f>'SO MOD0186 '!K95-MOVEMENT!G95</f>
        <v>0</v>
      </c>
      <c r="S95" s="74">
        <f>'SO MOD0186 '!L95-MOVEMENT!H95</f>
        <v>0</v>
      </c>
      <c r="T95" s="74">
        <f>'SO MOD0186 '!M95-MOVEMENT!I95</f>
        <v>0</v>
      </c>
      <c r="U95" s="74">
        <f>'SO MOD0186 '!N95-MOVEMENT!J95</f>
        <v>0</v>
      </c>
      <c r="V95" s="45"/>
      <c r="W95" s="45"/>
    </row>
    <row r="96" spans="2:23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0"/>
      <c r="L96" s="100"/>
      <c r="N96" s="72"/>
      <c r="O96" s="72"/>
      <c r="P96" s="72"/>
      <c r="Q96" s="72"/>
      <c r="R96" s="72"/>
      <c r="S96" s="72"/>
      <c r="T96" s="72"/>
      <c r="U96" s="72"/>
      <c r="V96" s="100"/>
      <c r="W96" s="100"/>
    </row>
    <row r="97" spans="2:23">
      <c r="B97" s="52" t="s">
        <v>89</v>
      </c>
      <c r="C97" s="56">
        <f>'[1]Mod186 Statement'!H73</f>
        <v>0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-36.54958551416869</v>
      </c>
      <c r="K97" s="45"/>
      <c r="L97" s="45"/>
      <c r="N97" s="63">
        <v>0</v>
      </c>
      <c r="O97" s="63">
        <f>'SO MOD0186 '!H97-MOVEMENT!D97</f>
        <v>0</v>
      </c>
      <c r="P97" s="63">
        <f>'SO MOD0186 '!I97-MOVEMENT!E97</f>
        <v>0</v>
      </c>
      <c r="Q97" s="63">
        <f>'SO MOD0186 '!J97-MOVEMENT!F97</f>
        <v>0</v>
      </c>
      <c r="R97" s="63">
        <f>'SO MOD0186 '!K97-MOVEMENT!G97</f>
        <v>0</v>
      </c>
      <c r="S97" s="79">
        <f>'SO MOD0186 '!L97-MOVEMENT!H97</f>
        <v>0</v>
      </c>
      <c r="T97" s="79">
        <f>'SO MOD0186 '!M97-MOVEMENT!I97</f>
        <v>0</v>
      </c>
      <c r="U97" s="79">
        <f>'SO MOD0186 '!N97-MOVEMENT!J97</f>
        <v>0</v>
      </c>
      <c r="V97" s="45"/>
      <c r="W97" s="45"/>
    </row>
    <row r="98" spans="2:23">
      <c r="B98" s="52" t="s">
        <v>91</v>
      </c>
      <c r="C98" s="56">
        <f>'[1]Mod186 Statement'!H74</f>
        <v>0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-4.7290739078035813</v>
      </c>
      <c r="K98" s="45"/>
      <c r="L98" s="45"/>
      <c r="N98" s="63">
        <v>0</v>
      </c>
      <c r="O98" s="63">
        <f>'SO MOD0186 '!H98-MOVEMENT!D98</f>
        <v>0</v>
      </c>
      <c r="P98" s="63">
        <f>'SO MOD0186 '!I98-MOVEMENT!E98</f>
        <v>0</v>
      </c>
      <c r="Q98" s="63">
        <f>'SO MOD0186 '!J98-MOVEMENT!F98</f>
        <v>0</v>
      </c>
      <c r="R98" s="63">
        <f>'SO MOD0186 '!K98-MOVEMENT!G98</f>
        <v>0</v>
      </c>
      <c r="S98" s="79">
        <f>'SO MOD0186 '!L98-MOVEMENT!H98</f>
        <v>0</v>
      </c>
      <c r="T98" s="79">
        <f>'SO MOD0186 '!M98-MOVEMENT!I98</f>
        <v>0</v>
      </c>
      <c r="U98" s="79">
        <f>'SO MOD0186 '!N98-MOVEMENT!J98</f>
        <v>0</v>
      </c>
      <c r="V98" s="45"/>
      <c r="W98" s="45"/>
    </row>
    <row r="99" spans="2:23">
      <c r="B99" s="52" t="s">
        <v>94</v>
      </c>
      <c r="C99" s="56">
        <f>'[1]Mod186 Statement'!H75</f>
        <v>0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-5.1208756826226818</v>
      </c>
      <c r="K99" s="56">
        <v>-5.1208756826226818</v>
      </c>
      <c r="L99" s="56">
        <v>-5.1208756826226818</v>
      </c>
      <c r="N99" s="63">
        <v>0</v>
      </c>
      <c r="O99" s="63">
        <f>'SO MOD0186 '!H99-MOVEMENT!D99</f>
        <v>0</v>
      </c>
      <c r="P99" s="63">
        <f>'SO MOD0186 '!I99-MOVEMENT!E99</f>
        <v>0</v>
      </c>
      <c r="Q99" s="63">
        <f>'SO MOD0186 '!J99-MOVEMENT!F99</f>
        <v>0</v>
      </c>
      <c r="R99" s="63">
        <f>'SO MOD0186 '!K99-MOVEMENT!G99</f>
        <v>0</v>
      </c>
      <c r="S99" s="79">
        <f>'SO MOD0186 '!L99-MOVEMENT!H99</f>
        <v>0</v>
      </c>
      <c r="T99" s="79">
        <f>'SO MOD0186 '!M99-MOVEMENT!I99</f>
        <v>0</v>
      </c>
      <c r="U99" s="79">
        <f>'SO MOD0186 '!N99-MOVEMENT!J99</f>
        <v>0</v>
      </c>
      <c r="V99" s="79">
        <f>'SO MOD0186 '!O99-MOVEMENT!K99</f>
        <v>0</v>
      </c>
      <c r="W99" s="79">
        <f>'SO MOD0186 '!P99-MOVEMENT!L99</f>
        <v>0</v>
      </c>
    </row>
    <row r="100" spans="2:23">
      <c r="B100" s="52" t="s">
        <v>96</v>
      </c>
      <c r="C100" s="56">
        <f>'[1]Mod186 Statement'!H76</f>
        <v>0</v>
      </c>
      <c r="D100" s="56">
        <v>0</v>
      </c>
      <c r="E100" s="56">
        <v>-1.336133463433498</v>
      </c>
      <c r="F100" s="56">
        <v>-1.336133463433498</v>
      </c>
      <c r="G100" s="121">
        <v>-1.336133463433498</v>
      </c>
      <c r="H100" s="121">
        <v>-0.60796729731168853</v>
      </c>
      <c r="I100" s="56">
        <v>-0.5735700000000179</v>
      </c>
      <c r="J100" s="56">
        <v>-0.57000000000016371</v>
      </c>
      <c r="K100" s="45"/>
      <c r="L100" s="45"/>
      <c r="N100" s="63">
        <v>0</v>
      </c>
      <c r="O100" s="63">
        <f>'SO MOD0186 '!H100-MOVEMENT!D100</f>
        <v>0</v>
      </c>
      <c r="P100" s="63">
        <f>'SO MOD0186 '!I100-MOVEMENT!E100</f>
        <v>0</v>
      </c>
      <c r="Q100" s="63">
        <f>'SO MOD0186 '!J100-MOVEMENT!F100</f>
        <v>0</v>
      </c>
      <c r="R100" s="63">
        <f>'SO MOD0186 '!K100-MOVEMENT!G100</f>
        <v>0</v>
      </c>
      <c r="S100" s="79">
        <f>'SO MOD0186 '!L100-MOVEMENT!H100</f>
        <v>0</v>
      </c>
      <c r="T100" s="79">
        <f>'SO MOD0186 '!M100-MOVEMENT!I100</f>
        <v>0</v>
      </c>
      <c r="U100" s="79">
        <f>'SO MOD0186 '!N100-MOVEMENT!J100</f>
        <v>0</v>
      </c>
      <c r="V100" s="45"/>
      <c r="W100" s="45"/>
    </row>
    <row r="101" spans="2:23">
      <c r="B101" s="52" t="s">
        <v>99</v>
      </c>
      <c r="C101" s="56">
        <f>'[1]Mod186 Statement'!H77</f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N101" s="63">
        <v>0</v>
      </c>
      <c r="O101" s="63">
        <f>'SO MOD0186 '!H101-MOVEMENT!D101</f>
        <v>0</v>
      </c>
      <c r="P101" s="63">
        <f>'SO MOD0186 '!I101-MOVEMENT!E101</f>
        <v>0</v>
      </c>
      <c r="Q101" s="63">
        <f>'SO MOD0186 '!J101-MOVEMENT!F101</f>
        <v>0</v>
      </c>
      <c r="R101" s="63">
        <f>'SO MOD0186 '!K101-MOVEMENT!G101</f>
        <v>0</v>
      </c>
      <c r="S101" s="79">
        <f>'SO MOD0186 '!L101-MOVEMENT!H101</f>
        <v>0</v>
      </c>
      <c r="T101" s="79">
        <f>'SO MOD0186 '!M101-MOVEMENT!I101</f>
        <v>0</v>
      </c>
      <c r="U101" s="79">
        <f>'SO MOD0186 '!N101-MOVEMENT!J101</f>
        <v>0</v>
      </c>
      <c r="V101" s="45"/>
      <c r="W101" s="45"/>
    </row>
    <row r="102" spans="2:23">
      <c r="B102" s="173" t="s">
        <v>101</v>
      </c>
      <c r="C102" s="179">
        <f>'[1]Mod186 Statement'!H78</f>
        <v>0</v>
      </c>
      <c r="D102" s="179">
        <v>-3.5542087972723948</v>
      </c>
      <c r="E102" s="179">
        <v>-9.2411022747188554</v>
      </c>
      <c r="F102" s="179">
        <v>-11.221474405713618</v>
      </c>
      <c r="G102" s="179">
        <v>-17.724252742073418</v>
      </c>
      <c r="H102" s="179">
        <v>-21.166618779820965</v>
      </c>
      <c r="I102" s="179">
        <v>-37.138408227366156</v>
      </c>
      <c r="J102" s="179">
        <v>-46.969535104595117</v>
      </c>
      <c r="K102" s="179">
        <v>-5.1208756826226818</v>
      </c>
      <c r="L102" s="179">
        <v>-5.1208756826226818</v>
      </c>
      <c r="N102" s="155">
        <f>'SO MOD0186 '!G102-MOVEMENT!C102</f>
        <v>0</v>
      </c>
      <c r="O102" s="155">
        <f>'SO MOD0186 '!H102-MOVEMENT!D102</f>
        <v>0</v>
      </c>
      <c r="P102" s="155">
        <f>'SO MOD0186 '!I102-MOVEMENT!E102</f>
        <v>0</v>
      </c>
      <c r="Q102" s="155">
        <f>'SO MOD0186 '!J102-MOVEMENT!F102</f>
        <v>0</v>
      </c>
      <c r="R102" s="155">
        <f>'SO MOD0186 '!K102-MOVEMENT!G102</f>
        <v>0</v>
      </c>
      <c r="S102" s="155">
        <f>'SO MOD0186 '!L102-MOVEMENT!H102</f>
        <v>0</v>
      </c>
      <c r="T102" s="155">
        <f>'SO MOD0186 '!M102-MOVEMENT!I102</f>
        <v>0</v>
      </c>
      <c r="U102" s="155">
        <f>'SO MOD0186 '!N102-MOVEMENT!J102</f>
        <v>0</v>
      </c>
      <c r="V102" s="148"/>
      <c r="W102" s="148"/>
    </row>
    <row r="103" spans="2:23">
      <c r="B103" s="52" t="s">
        <v>102</v>
      </c>
      <c r="C103" s="56">
        <f>'[1]Mod186 Statement'!H79</f>
        <v>0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N103" s="57">
        <v>0</v>
      </c>
      <c r="O103" s="57">
        <f>'SO MOD0186 '!H103-MOVEMENT!D103</f>
        <v>0</v>
      </c>
      <c r="P103" s="57">
        <f>'SO MOD0186 '!I103-MOVEMENT!E103</f>
        <v>0</v>
      </c>
      <c r="Q103" s="57">
        <f>'SO MOD0186 '!J103-MOVEMENT!F103</f>
        <v>0</v>
      </c>
      <c r="R103" s="57">
        <f>'SO MOD0186 '!K103-MOVEMENT!G103</f>
        <v>0</v>
      </c>
      <c r="S103" s="57">
        <f>'SO MOD0186 '!L103-MOVEMENT!H103</f>
        <v>0</v>
      </c>
      <c r="T103" s="57">
        <f>'SO MOD0186 '!M103-MOVEMENT!I103</f>
        <v>0</v>
      </c>
      <c r="U103" s="57">
        <f>'SO MOD0186 '!N103-MOVEMENT!J103</f>
        <v>0</v>
      </c>
      <c r="V103" s="45"/>
      <c r="W103" s="45"/>
    </row>
    <row r="104" spans="2:23">
      <c r="B104" s="52" t="s">
        <v>105</v>
      </c>
      <c r="C104" s="56">
        <f>'[1]Mod186 Statement'!H80</f>
        <v>0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N104" s="57">
        <v>0</v>
      </c>
      <c r="O104" s="57">
        <f>'SO MOD0186 '!H104-MOVEMENT!D104</f>
        <v>0</v>
      </c>
      <c r="P104" s="57">
        <f>'SO MOD0186 '!I104-MOVEMENT!E104</f>
        <v>0</v>
      </c>
      <c r="Q104" s="57">
        <f>'SO MOD0186 '!J104-MOVEMENT!F104</f>
        <v>0</v>
      </c>
      <c r="R104" s="57">
        <f>'SO MOD0186 '!K104-MOVEMENT!G104</f>
        <v>0</v>
      </c>
      <c r="S104" s="57">
        <f>'SO MOD0186 '!L104-MOVEMENT!H104</f>
        <v>0</v>
      </c>
      <c r="T104" s="57">
        <f>'SO MOD0186 '!M104-MOVEMENT!I104</f>
        <v>0</v>
      </c>
      <c r="U104" s="57">
        <f>'SO MOD0186 '!N104-MOVEMENT!J104</f>
        <v>0</v>
      </c>
      <c r="V104" s="45"/>
      <c r="W104" s="45"/>
    </row>
    <row r="105" spans="2:23">
      <c r="B105" s="52" t="s">
        <v>107</v>
      </c>
      <c r="C105" s="56">
        <f>'[1]Mod186 Statement'!H81</f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N105" s="57">
        <v>0</v>
      </c>
      <c r="O105" s="57">
        <f>'SO MOD0186 '!H105-MOVEMENT!D105</f>
        <v>0</v>
      </c>
      <c r="P105" s="57">
        <f>'SO MOD0186 '!I105-MOVEMENT!E105</f>
        <v>0</v>
      </c>
      <c r="Q105" s="57">
        <f>'SO MOD0186 '!J105-MOVEMENT!F105</f>
        <v>0</v>
      </c>
      <c r="R105" s="57">
        <f>'SO MOD0186 '!K105-MOVEMENT!G105</f>
        <v>0</v>
      </c>
      <c r="S105" s="57">
        <f>'SO MOD0186 '!L105-MOVEMENT!H105</f>
        <v>0</v>
      </c>
      <c r="T105" s="57">
        <f>'SO MOD0186 '!M105-MOVEMENT!I105</f>
        <v>0</v>
      </c>
      <c r="U105" s="57">
        <f>'SO MOD0186 '!N105-MOVEMENT!J105</f>
        <v>0</v>
      </c>
      <c r="V105" s="45"/>
      <c r="W105" s="45"/>
    </row>
    <row r="106" spans="2:23">
      <c r="B106" s="52" t="s">
        <v>109</v>
      </c>
      <c r="C106" s="56">
        <f>'[1]Mod186 Statement'!H82</f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N106" s="57">
        <v>0</v>
      </c>
      <c r="O106" s="57">
        <f>'SO MOD0186 '!H106-MOVEMENT!D106</f>
        <v>0</v>
      </c>
      <c r="P106" s="57">
        <f>'SO MOD0186 '!I106-MOVEMENT!E106</f>
        <v>0</v>
      </c>
      <c r="Q106" s="57">
        <f>'SO MOD0186 '!J106-MOVEMENT!F106</f>
        <v>0</v>
      </c>
      <c r="R106" s="57">
        <f>'SO MOD0186 '!K106-MOVEMENT!G106</f>
        <v>0</v>
      </c>
      <c r="S106" s="57">
        <f>'SO MOD0186 '!L106-MOVEMENT!H106</f>
        <v>0</v>
      </c>
      <c r="T106" s="57">
        <f>'SO MOD0186 '!M106-MOVEMENT!I106</f>
        <v>0</v>
      </c>
      <c r="U106" s="57">
        <f>'SO MOD0186 '!N106-MOVEMENT!J106</f>
        <v>0</v>
      </c>
      <c r="V106" s="45"/>
      <c r="W106" s="45"/>
    </row>
    <row r="107" spans="2:23">
      <c r="B107" s="173" t="s">
        <v>111</v>
      </c>
      <c r="C107" s="179">
        <f>'[1]Mod186 Statement'!H83</f>
        <v>0</v>
      </c>
      <c r="D107" s="179">
        <v>0.80399582122379343</v>
      </c>
      <c r="E107" s="179">
        <v>0.13978342258860721</v>
      </c>
      <c r="F107" s="179">
        <v>0.1126662369901851</v>
      </c>
      <c r="G107" s="179">
        <v>5.2212792240425188E-2</v>
      </c>
      <c r="H107" s="179">
        <v>5.2212792240425188E-2</v>
      </c>
      <c r="I107" s="179">
        <v>5.2212792240425188E-2</v>
      </c>
      <c r="J107" s="179">
        <v>5.2212792240425188E-2</v>
      </c>
      <c r="K107" s="148"/>
      <c r="L107" s="148"/>
      <c r="N107" s="155">
        <f>'SO MOD0186 '!G107-MOVEMENT!C107</f>
        <v>0</v>
      </c>
      <c r="O107" s="155">
        <f>'SO MOD0186 '!H107-MOVEMENT!D107</f>
        <v>0</v>
      </c>
      <c r="P107" s="155">
        <f>'SO MOD0186 '!I107-MOVEMENT!E107</f>
        <v>0</v>
      </c>
      <c r="Q107" s="155">
        <f>'SO MOD0186 '!J107-MOVEMENT!F107</f>
        <v>0</v>
      </c>
      <c r="R107" s="155">
        <f>'SO MOD0186 '!K107-MOVEMENT!G107</f>
        <v>0</v>
      </c>
      <c r="S107" s="155">
        <f>'SO MOD0186 '!L107-MOVEMENT!H107</f>
        <v>0</v>
      </c>
      <c r="T107" s="155">
        <f>'SO MOD0186 '!M107-MOVEMENT!I107</f>
        <v>0</v>
      </c>
      <c r="U107" s="155">
        <f>'SO MOD0186 '!N107-MOVEMENT!J107</f>
        <v>0</v>
      </c>
      <c r="V107" s="148"/>
      <c r="W107" s="148"/>
    </row>
    <row r="108" spans="2:23">
      <c r="B108" s="173" t="s">
        <v>112</v>
      </c>
      <c r="C108" s="179">
        <f>'[1]Mod186 Statement'!H84</f>
        <v>0</v>
      </c>
      <c r="D108" s="179">
        <v>0</v>
      </c>
      <c r="E108" s="179">
        <v>-8.43</v>
      </c>
      <c r="F108" s="179">
        <v>7.7274809640016429E-2</v>
      </c>
      <c r="G108" s="179">
        <v>-7.1130725428779442</v>
      </c>
      <c r="H108" s="179">
        <v>-5.8208421661250895</v>
      </c>
      <c r="I108" s="179">
        <v>-5.5736760005222781</v>
      </c>
      <c r="J108" s="179">
        <v>-4.0338755428799686</v>
      </c>
      <c r="K108" s="179">
        <v>-4.0338755428799686</v>
      </c>
      <c r="L108" s="179">
        <v>-4.0338755428799686</v>
      </c>
      <c r="N108" s="155">
        <f>'SO MOD0186 '!G108-MOVEMENT!C108</f>
        <v>0</v>
      </c>
      <c r="O108" s="155">
        <f>'SO MOD0186 '!H108-MOVEMENT!D108</f>
        <v>0</v>
      </c>
      <c r="P108" s="155">
        <f>'SO MOD0186 '!I108-MOVEMENT!E108</f>
        <v>0</v>
      </c>
      <c r="Q108" s="155">
        <f>'SO MOD0186 '!J108-MOVEMENT!F108</f>
        <v>0</v>
      </c>
      <c r="R108" s="155">
        <f>'SO MOD0186 '!K108-MOVEMENT!G108</f>
        <v>0</v>
      </c>
      <c r="S108" s="155">
        <f>'SO MOD0186 '!L108-MOVEMENT!H108</f>
        <v>0</v>
      </c>
      <c r="T108" s="155">
        <f>'SO MOD0186 '!M108-MOVEMENT!I108</f>
        <v>0</v>
      </c>
      <c r="U108" s="155">
        <f>'SO MOD0186 '!N108-MOVEMENT!J108</f>
        <v>0</v>
      </c>
      <c r="V108" s="155"/>
      <c r="W108" s="155"/>
    </row>
    <row r="109" spans="2:23">
      <c r="B109" s="52" t="s">
        <v>113</v>
      </c>
      <c r="C109" s="56">
        <f>'[1]Mod186 Statement'!H85</f>
        <v>0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0.15139686612099013</v>
      </c>
      <c r="K109" s="45"/>
      <c r="L109" s="45"/>
      <c r="N109" s="57">
        <v>0</v>
      </c>
      <c r="O109" s="57">
        <f>'SO MOD0186 '!H109-MOVEMENT!D109</f>
        <v>0</v>
      </c>
      <c r="P109" s="57">
        <f>'SO MOD0186 '!I109-MOVEMENT!E109</f>
        <v>0</v>
      </c>
      <c r="Q109" s="57">
        <f>'SO MOD0186 '!J109-MOVEMENT!F109</f>
        <v>0</v>
      </c>
      <c r="R109" s="57">
        <f>'SO MOD0186 '!K109-MOVEMENT!G109</f>
        <v>0</v>
      </c>
      <c r="S109" s="78">
        <f>'SO MOD0186 '!L109-MOVEMENT!H109</f>
        <v>0</v>
      </c>
      <c r="T109" s="78">
        <f>'SO MOD0186 '!M109-MOVEMENT!I109</f>
        <v>0</v>
      </c>
      <c r="U109" s="78">
        <f>'SO MOD0186 '!N109-MOVEMENT!J109</f>
        <v>0</v>
      </c>
      <c r="V109" s="45"/>
      <c r="W109" s="45"/>
    </row>
    <row r="110" spans="2:23">
      <c r="B110" s="52" t="s">
        <v>116</v>
      </c>
      <c r="C110" s="56">
        <f>'[1]Mod186 Statement'!H86</f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N110" s="57">
        <v>0</v>
      </c>
      <c r="O110" s="57">
        <f>'SO MOD0186 '!H110-MOVEMENT!D110</f>
        <v>0</v>
      </c>
      <c r="P110" s="57">
        <f>'SO MOD0186 '!I110-MOVEMENT!E110</f>
        <v>0</v>
      </c>
      <c r="Q110" s="57">
        <f>'SO MOD0186 '!J110-MOVEMENT!F110</f>
        <v>0</v>
      </c>
      <c r="R110" s="57">
        <f>'SO MOD0186 '!K110-MOVEMENT!G110</f>
        <v>0</v>
      </c>
      <c r="S110" s="78">
        <f>'SO MOD0186 '!L110-MOVEMENT!H110</f>
        <v>0</v>
      </c>
      <c r="T110" s="78">
        <f>'SO MOD0186 '!M110-MOVEMENT!I110</f>
        <v>0</v>
      </c>
      <c r="U110" s="78">
        <f>'SO MOD0186 '!N110-MOVEMENT!J110</f>
        <v>0</v>
      </c>
      <c r="V110" s="45"/>
      <c r="W110" s="45"/>
    </row>
    <row r="111" spans="2:23">
      <c r="B111" s="52" t="s">
        <v>118</v>
      </c>
      <c r="C111" s="56">
        <f>'[1]Mod186 Statement'!H87</f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N111" s="57">
        <v>0</v>
      </c>
      <c r="O111" s="57">
        <f>'SO MOD0186 '!H111-MOVEMENT!D111</f>
        <v>0</v>
      </c>
      <c r="P111" s="57">
        <f>'SO MOD0186 '!I111-MOVEMENT!E111</f>
        <v>0</v>
      </c>
      <c r="Q111" s="57">
        <f>'SO MOD0186 '!J111-MOVEMENT!F111</f>
        <v>0</v>
      </c>
      <c r="R111" s="57">
        <f>'SO MOD0186 '!K111-MOVEMENT!G111</f>
        <v>0</v>
      </c>
      <c r="S111" s="78">
        <f>'SO MOD0186 '!L111-MOVEMENT!H111</f>
        <v>0</v>
      </c>
      <c r="T111" s="78">
        <f>'SO MOD0186 '!M111-MOVEMENT!I111</f>
        <v>0</v>
      </c>
      <c r="U111" s="78">
        <f>'SO MOD0186 '!N111-MOVEMENT!J111</f>
        <v>0</v>
      </c>
      <c r="V111" s="45"/>
      <c r="W111" s="45"/>
    </row>
    <row r="112" spans="2:23">
      <c r="B112" s="52" t="s">
        <v>120</v>
      </c>
      <c r="C112" s="56">
        <f>'[1]Mod186 Statement'!H88</f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N112" s="57">
        <v>0</v>
      </c>
      <c r="O112" s="57">
        <f>'SO MOD0186 '!H112-MOVEMENT!D112</f>
        <v>0</v>
      </c>
      <c r="P112" s="57">
        <f>'SO MOD0186 '!I112-MOVEMENT!E112</f>
        <v>0</v>
      </c>
      <c r="Q112" s="57">
        <f>'SO MOD0186 '!J112-MOVEMENT!F112</f>
        <v>0</v>
      </c>
      <c r="R112" s="57">
        <f>'SO MOD0186 '!K112-MOVEMENT!G112</f>
        <v>0</v>
      </c>
      <c r="S112" s="78">
        <f>'SO MOD0186 '!L112-MOVEMENT!H112</f>
        <v>0</v>
      </c>
      <c r="T112" s="78">
        <f>'SO MOD0186 '!M112-MOVEMENT!I112</f>
        <v>0</v>
      </c>
      <c r="U112" s="78">
        <f>'SO MOD0186 '!N112-MOVEMENT!J112</f>
        <v>0</v>
      </c>
      <c r="V112" s="45"/>
      <c r="W112" s="45"/>
    </row>
    <row r="113" spans="2:23">
      <c r="B113" s="52" t="s">
        <v>123</v>
      </c>
      <c r="C113" s="56">
        <f>'[1]Mod186 Statement'!H89</f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N113" s="57">
        <v>0</v>
      </c>
      <c r="O113" s="57">
        <f>'SO MOD0186 '!H113-MOVEMENT!D113</f>
        <v>0</v>
      </c>
      <c r="P113" s="57">
        <f>'SO MOD0186 '!I113-MOVEMENT!E113</f>
        <v>0</v>
      </c>
      <c r="Q113" s="57">
        <f>'SO MOD0186 '!J113-MOVEMENT!F113</f>
        <v>0</v>
      </c>
      <c r="R113" s="57">
        <f>'SO MOD0186 '!K113-MOVEMENT!G113</f>
        <v>0</v>
      </c>
      <c r="S113" s="78">
        <f>'SO MOD0186 '!L113-MOVEMENT!H113</f>
        <v>0</v>
      </c>
      <c r="T113" s="78">
        <f>'SO MOD0186 '!M113-MOVEMENT!I113</f>
        <v>0</v>
      </c>
      <c r="U113" s="78">
        <f>'SO MOD0186 '!N113-MOVEMENT!J113</f>
        <v>0</v>
      </c>
      <c r="V113" s="45"/>
      <c r="W113" s="45"/>
    </row>
    <row r="114" spans="2:23">
      <c r="B114" s="52" t="s">
        <v>125</v>
      </c>
      <c r="C114" s="56">
        <f>'[1]Mod186 Statement'!H90</f>
        <v>0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</v>
      </c>
      <c r="K114" s="45"/>
      <c r="L114" s="45"/>
      <c r="N114" s="57">
        <v>0</v>
      </c>
      <c r="O114" s="57">
        <f>'SO MOD0186 '!H114-MOVEMENT!D114</f>
        <v>0</v>
      </c>
      <c r="P114" s="57">
        <f>'SO MOD0186 '!I114-MOVEMENT!E114</f>
        <v>0</v>
      </c>
      <c r="Q114" s="57">
        <f>'SO MOD0186 '!J114-MOVEMENT!F114</f>
        <v>0</v>
      </c>
      <c r="R114" s="57">
        <f>'SO MOD0186 '!K114-MOVEMENT!G114</f>
        <v>0</v>
      </c>
      <c r="S114" s="78">
        <f>'SO MOD0186 '!L114-MOVEMENT!H114</f>
        <v>0</v>
      </c>
      <c r="T114" s="78">
        <f>'SO MOD0186 '!M114-MOVEMENT!I114</f>
        <v>0</v>
      </c>
      <c r="U114" s="78">
        <f>'SO MOD0186 '!N114-MOVEMENT!J114</f>
        <v>0</v>
      </c>
      <c r="V114" s="45"/>
      <c r="W114" s="45"/>
    </row>
    <row r="115" spans="2:23">
      <c r="B115" s="52" t="s">
        <v>128</v>
      </c>
      <c r="C115" s="56">
        <f>'[1]Mod186 Statement'!H91</f>
        <v>0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-3.6531609668738838</v>
      </c>
      <c r="K115" s="45"/>
      <c r="L115" s="45"/>
      <c r="N115" s="57">
        <v>0</v>
      </c>
      <c r="O115" s="57">
        <f>'SO MOD0186 '!H115-MOVEMENT!D115</f>
        <v>0</v>
      </c>
      <c r="P115" s="57">
        <f>'SO MOD0186 '!I115-MOVEMENT!E115</f>
        <v>0</v>
      </c>
      <c r="Q115" s="57">
        <f>'SO MOD0186 '!J115-MOVEMENT!F115</f>
        <v>0</v>
      </c>
      <c r="R115" s="57">
        <f>'SO MOD0186 '!K115-MOVEMENT!G115</f>
        <v>0</v>
      </c>
      <c r="S115" s="78">
        <f>'SO MOD0186 '!L115-MOVEMENT!H115</f>
        <v>0</v>
      </c>
      <c r="T115" s="78">
        <f>'SO MOD0186 '!M115-MOVEMENT!I115</f>
        <v>0</v>
      </c>
      <c r="U115" s="78">
        <f>'SO MOD0186 '!N115-MOVEMENT!J115</f>
        <v>0</v>
      </c>
      <c r="V115" s="45"/>
      <c r="W115" s="45"/>
    </row>
    <row r="116" spans="2:23">
      <c r="B116" s="52" t="s">
        <v>130</v>
      </c>
      <c r="C116" s="56">
        <f>'[1]Mod186 Statement'!H92</f>
        <v>0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0.41008162227922185</v>
      </c>
      <c r="K116" s="56">
        <v>0.41008162227922185</v>
      </c>
      <c r="L116" s="56">
        <v>0.41008162227922185</v>
      </c>
      <c r="N116" s="57">
        <v>0</v>
      </c>
      <c r="O116" s="57">
        <f>'SO MOD0186 '!H116-MOVEMENT!D116</f>
        <v>0</v>
      </c>
      <c r="P116" s="57">
        <f>'SO MOD0186 '!I116-MOVEMENT!E116</f>
        <v>0</v>
      </c>
      <c r="Q116" s="57">
        <f>'SO MOD0186 '!J116-MOVEMENT!F116</f>
        <v>0</v>
      </c>
      <c r="R116" s="57">
        <f>'SO MOD0186 '!K116-MOVEMENT!G116</f>
        <v>0</v>
      </c>
      <c r="S116" s="78">
        <f>'SO MOD0186 '!L116-MOVEMENT!H116</f>
        <v>0</v>
      </c>
      <c r="T116" s="78">
        <f>'SO MOD0186 '!M116-MOVEMENT!I116</f>
        <v>0</v>
      </c>
      <c r="U116" s="78">
        <f>'SO MOD0186 '!N116-MOVEMENT!J116</f>
        <v>0</v>
      </c>
      <c r="V116" s="78">
        <f>'SO MOD0186 '!O116-MOVEMENT!K116</f>
        <v>0</v>
      </c>
      <c r="W116" s="78">
        <f>'SO MOD0186 '!P116-MOVEMENT!L116</f>
        <v>0</v>
      </c>
    </row>
    <row r="117" spans="2:23">
      <c r="B117" s="52" t="s">
        <v>132</v>
      </c>
      <c r="C117" s="56">
        <f>'[1]Mod186 Statement'!H93</f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N117" s="57">
        <v>0</v>
      </c>
      <c r="O117" s="57">
        <f>'SO MOD0186 '!H117-MOVEMENT!D117</f>
        <v>0</v>
      </c>
      <c r="P117" s="57">
        <f>'SO MOD0186 '!I117-MOVEMENT!E117</f>
        <v>0</v>
      </c>
      <c r="Q117" s="57">
        <f>'SO MOD0186 '!J117-MOVEMENT!F117</f>
        <v>0</v>
      </c>
      <c r="R117" s="57">
        <f>'SO MOD0186 '!K117-MOVEMENT!G117</f>
        <v>0</v>
      </c>
      <c r="S117" s="78">
        <f>'SO MOD0186 '!L117-MOVEMENT!H117</f>
        <v>0</v>
      </c>
      <c r="T117" s="78">
        <f>'SO MOD0186 '!M117-MOVEMENT!I117</f>
        <v>0</v>
      </c>
      <c r="U117" s="78">
        <f>'SO MOD0186 '!N117-MOVEMENT!J117</f>
        <v>0</v>
      </c>
      <c r="V117" s="45"/>
      <c r="W117" s="45"/>
    </row>
    <row r="118" spans="2:23">
      <c r="B118" s="52" t="s">
        <v>134</v>
      </c>
      <c r="C118" s="56">
        <f>'[1]Mod186 Statement'!H94</f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N118" s="57">
        <v>0</v>
      </c>
      <c r="O118" s="57">
        <f>'SO MOD0186 '!H118-MOVEMENT!D118</f>
        <v>0</v>
      </c>
      <c r="P118" s="57">
        <f>'SO MOD0186 '!I118-MOVEMENT!E118</f>
        <v>0</v>
      </c>
      <c r="Q118" s="57">
        <f>'SO MOD0186 '!J118-MOVEMENT!F118</f>
        <v>0</v>
      </c>
      <c r="R118" s="57">
        <f>'SO MOD0186 '!K118-MOVEMENT!G118</f>
        <v>0</v>
      </c>
      <c r="S118" s="78">
        <f>'SO MOD0186 '!L118-MOVEMENT!H118</f>
        <v>0</v>
      </c>
      <c r="T118" s="78">
        <f>'SO MOD0186 '!M118-MOVEMENT!I118</f>
        <v>0</v>
      </c>
      <c r="U118" s="78">
        <f>'SO MOD0186 '!N118-MOVEMENT!J118</f>
        <v>0</v>
      </c>
      <c r="V118" s="45"/>
      <c r="W118" s="45"/>
    </row>
    <row r="119" spans="2:23">
      <c r="B119" s="52" t="s">
        <v>136</v>
      </c>
      <c r="C119" s="56">
        <f>'[1]Mod186 Statement'!H95</f>
        <v>0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N119" s="57">
        <v>0</v>
      </c>
      <c r="O119" s="57">
        <f>'SO MOD0186 '!H119-MOVEMENT!D119</f>
        <v>0</v>
      </c>
      <c r="P119" s="57">
        <f>'SO MOD0186 '!I119-MOVEMENT!E119</f>
        <v>0</v>
      </c>
      <c r="Q119" s="57">
        <f>'SO MOD0186 '!J119-MOVEMENT!F119</f>
        <v>0</v>
      </c>
      <c r="R119" s="57">
        <f>'SO MOD0186 '!K119-MOVEMENT!G119</f>
        <v>0</v>
      </c>
      <c r="S119" s="78">
        <f>'SO MOD0186 '!L119-MOVEMENT!H119</f>
        <v>0</v>
      </c>
      <c r="T119" s="78">
        <f>'SO MOD0186 '!M119-MOVEMENT!I119</f>
        <v>0</v>
      </c>
      <c r="U119" s="78">
        <f>'SO MOD0186 '!N119-MOVEMENT!J119</f>
        <v>0</v>
      </c>
      <c r="V119" s="45"/>
      <c r="W119" s="45"/>
    </row>
    <row r="120" spans="2:23">
      <c r="B120" s="173" t="s">
        <v>138</v>
      </c>
      <c r="C120" s="179">
        <f>'[1]Mod186 Statement'!H$96</f>
        <v>0</v>
      </c>
      <c r="D120" s="179">
        <v>0</v>
      </c>
      <c r="E120" s="179">
        <v>-0.82958296805099963</v>
      </c>
      <c r="F120" s="179">
        <v>9.8906375151385646</v>
      </c>
      <c r="G120" s="179">
        <v>1.407811922652968</v>
      </c>
      <c r="H120" s="179">
        <v>1.2382141184997408</v>
      </c>
      <c r="I120" s="179">
        <v>-2.4343484823506287</v>
      </c>
      <c r="J120" s="179">
        <v>-3.0916824784736718</v>
      </c>
      <c r="K120" s="179">
        <v>0.41008162227922185</v>
      </c>
      <c r="L120" s="179">
        <v>0.41008162227922185</v>
      </c>
      <c r="N120" s="156">
        <f>'SO MOD0186 '!G120-MOVEMENT!C120</f>
        <v>0</v>
      </c>
      <c r="O120" s="156">
        <f>'SO MOD0186 '!H120-MOVEMENT!D120</f>
        <v>0</v>
      </c>
      <c r="P120" s="156">
        <f>'SO MOD0186 '!I120-MOVEMENT!E120</f>
        <v>0</v>
      </c>
      <c r="Q120" s="156">
        <f>'SO MOD0186 '!J120-MOVEMENT!F120</f>
        <v>0</v>
      </c>
      <c r="R120" s="156">
        <f>'SO MOD0186 '!K120-MOVEMENT!G120</f>
        <v>0</v>
      </c>
      <c r="S120" s="156">
        <f>'SO MOD0186 '!L120-MOVEMENT!H120</f>
        <v>0</v>
      </c>
      <c r="T120" s="156">
        <f>'SO MOD0186 '!M120-MOVEMENT!I120</f>
        <v>0</v>
      </c>
      <c r="U120" s="156">
        <f>'SO MOD0186 '!N120-MOVEMENT!J120</f>
        <v>0</v>
      </c>
      <c r="V120" s="158"/>
      <c r="W120" s="158"/>
    </row>
    <row r="121" spans="2:23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N121" s="33"/>
      <c r="O121" s="33"/>
      <c r="P121" s="33"/>
      <c r="Q121" s="33"/>
      <c r="R121" s="33"/>
      <c r="S121" s="33"/>
      <c r="T121" s="33"/>
      <c r="U121" s="33"/>
      <c r="V121" s="62"/>
      <c r="W121" s="62"/>
    </row>
    <row r="122" spans="2:23">
      <c r="B122" s="75" t="s">
        <v>139</v>
      </c>
      <c r="C122" s="76">
        <f>'[1]Mod186 Statement'!H98</f>
        <v>0</v>
      </c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-54.042880333708332</v>
      </c>
      <c r="K122" s="76">
        <v>-8.7446696032234286</v>
      </c>
      <c r="L122" s="76">
        <v>-8.7446696032234286</v>
      </c>
      <c r="M122" s="49"/>
      <c r="N122" s="77">
        <f>'SO MOD0186 '!G122-MOVEMENT!C122</f>
        <v>0</v>
      </c>
      <c r="O122" s="77">
        <f>'SO MOD0186 '!H122-MOVEMENT!D122</f>
        <v>0</v>
      </c>
      <c r="P122" s="77">
        <f>'SO MOD0186 '!I122-MOVEMENT!E122</f>
        <v>0</v>
      </c>
      <c r="Q122" s="77">
        <f>'SO MOD0186 '!J122-MOVEMENT!F122</f>
        <v>0</v>
      </c>
      <c r="R122" s="77">
        <f>'SO MOD0186 '!K122-MOVEMENT!G122</f>
        <v>0</v>
      </c>
      <c r="S122" s="77">
        <f>'SO MOD0186 '!L122-MOVEMENT!H122</f>
        <v>0</v>
      </c>
      <c r="T122" s="77">
        <f>'SO MOD0186 '!M122-MOVEMENT!I122</f>
        <v>0</v>
      </c>
      <c r="U122" s="77">
        <f>'SO MOD0186 '!N122-MOVEMENT!J122</f>
        <v>0</v>
      </c>
      <c r="V122" s="77">
        <f>'SO MOD0186 '!O122-MOVEMENT!K122</f>
        <v>0</v>
      </c>
      <c r="W122" s="77">
        <f>'SO MOD0186 '!P122-MOVEMENT!L122</f>
        <v>0</v>
      </c>
    </row>
    <row r="123" spans="2:23">
      <c r="B123" s="238" t="s">
        <v>140</v>
      </c>
      <c r="C123" s="152">
        <f>'[1]Mod186 Statement'!H99</f>
        <v>0</v>
      </c>
      <c r="D123" s="152">
        <v>-2.8</v>
      </c>
      <c r="E123" s="152">
        <v>-18.399999999999999</v>
      </c>
      <c r="F123" s="152">
        <v>-1.1000000000000001</v>
      </c>
      <c r="G123" s="152">
        <v>-23.4</v>
      </c>
      <c r="H123" s="152">
        <v>-25.7</v>
      </c>
      <c r="I123" s="152">
        <v>-45.101999999999997</v>
      </c>
      <c r="J123" s="152">
        <v>-53.995093125948756</v>
      </c>
      <c r="K123" s="152">
        <v>-8.7446696032234286</v>
      </c>
      <c r="L123" s="152">
        <v>-8.7446696032234286</v>
      </c>
      <c r="N123" s="159">
        <f>'SO MOD0186 '!G123-MOVEMENT!C123</f>
        <v>0</v>
      </c>
      <c r="O123" s="159">
        <f>'SO MOD0186 '!H123-MOVEMENT!D123</f>
        <v>0</v>
      </c>
      <c r="P123" s="159">
        <f>'SO MOD0186 '!I123-MOVEMENT!E123</f>
        <v>0</v>
      </c>
      <c r="Q123" s="159">
        <f>'SO MOD0186 '!J123-MOVEMENT!F123</f>
        <v>0</v>
      </c>
      <c r="R123" s="159">
        <f>'SO MOD0186 '!K123-MOVEMENT!G123</f>
        <v>0</v>
      </c>
      <c r="S123" s="159">
        <f>'SO MOD0186 '!L123-MOVEMENT!H123</f>
        <v>0</v>
      </c>
      <c r="T123" s="159">
        <f>'SO MOD0186 '!M123-MOVEMENT!I123</f>
        <v>-3.1642289584944194E-2</v>
      </c>
      <c r="U123" s="159">
        <f>'SO MOD0186 '!N123-MOVEMENT!J123</f>
        <v>0</v>
      </c>
      <c r="V123" s="159">
        <f>'SO MOD0186 '!O123-MOVEMENT!K123</f>
        <v>0</v>
      </c>
      <c r="W123" s="159">
        <f>'SO MOD0186 '!P123-MOVEMENT!L123</f>
        <v>0</v>
      </c>
    </row>
    <row r="124" spans="2:23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0"/>
      <c r="L124" s="100"/>
      <c r="N124" s="72"/>
      <c r="O124" s="72"/>
      <c r="P124" s="72"/>
      <c r="Q124" s="72"/>
      <c r="R124" s="72"/>
      <c r="S124" s="72"/>
      <c r="T124" s="72"/>
      <c r="U124" s="72"/>
      <c r="V124" s="100"/>
      <c r="W124" s="100"/>
    </row>
    <row r="125" spans="2:23" ht="15.6">
      <c r="B125" s="294" t="s">
        <v>151</v>
      </c>
      <c r="C125" s="295"/>
      <c r="D125" s="295"/>
      <c r="E125" s="295"/>
      <c r="F125" s="295"/>
      <c r="G125" s="43"/>
      <c r="H125" s="43"/>
      <c r="I125" s="43"/>
      <c r="J125" s="43"/>
      <c r="K125" s="43"/>
      <c r="L125" s="43"/>
      <c r="N125" s="43"/>
      <c r="O125" s="43"/>
      <c r="P125" s="43"/>
      <c r="Q125" s="43"/>
      <c r="R125" s="43"/>
      <c r="S125" s="43"/>
      <c r="T125" s="43"/>
      <c r="U125" s="43"/>
      <c r="V125" s="44"/>
      <c r="W125" s="44"/>
    </row>
    <row r="126" spans="2:23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0"/>
      <c r="L126" s="100"/>
      <c r="N126" s="72"/>
      <c r="O126" s="72"/>
      <c r="P126" s="72"/>
      <c r="Q126" s="72"/>
      <c r="R126" s="72"/>
      <c r="S126" s="72"/>
      <c r="T126" s="72"/>
      <c r="U126" s="72"/>
      <c r="V126" s="100"/>
      <c r="W126" s="100"/>
    </row>
    <row r="127" spans="2:23">
      <c r="B127" s="247" t="s">
        <v>188</v>
      </c>
      <c r="C127" s="248">
        <v>0</v>
      </c>
      <c r="D127" s="248">
        <v>0</v>
      </c>
      <c r="E127" s="248">
        <v>0</v>
      </c>
      <c r="F127" s="248">
        <v>0</v>
      </c>
      <c r="G127" s="248">
        <v>0</v>
      </c>
      <c r="H127" s="248">
        <v>0</v>
      </c>
      <c r="I127" s="248">
        <v>0</v>
      </c>
      <c r="J127" s="248">
        <v>0</v>
      </c>
      <c r="K127" s="248">
        <v>0</v>
      </c>
      <c r="L127" s="248">
        <v>0</v>
      </c>
      <c r="N127" s="249"/>
      <c r="O127" s="249"/>
      <c r="P127" s="249"/>
      <c r="Q127" s="249"/>
      <c r="R127" s="249">
        <f>'SO MOD0186 '!K127-MOVEMENT!G127</f>
        <v>0</v>
      </c>
      <c r="S127" s="249">
        <f>'SO MOD0186 '!L127-MOVEMENT!H127</f>
        <v>0</v>
      </c>
      <c r="T127" s="249">
        <f>'SO MOD0186 '!M127-MOVEMENT!I127</f>
        <v>0</v>
      </c>
      <c r="U127" s="249">
        <f>'SO MOD0186 '!N127-MOVEMENT!J127</f>
        <v>0</v>
      </c>
      <c r="V127" s="249">
        <f>'SO MOD0186 '!O127-MOVEMENT!K127</f>
        <v>0</v>
      </c>
      <c r="W127" s="249">
        <f>'SO MOD0186 '!P127-MOVEMENT!L127</f>
        <v>0</v>
      </c>
    </row>
    <row r="128" spans="2:23">
      <c r="B128" s="247" t="s">
        <v>181</v>
      </c>
      <c r="C128" s="248">
        <v>0</v>
      </c>
      <c r="D128" s="248">
        <v>0</v>
      </c>
      <c r="E128" s="248">
        <v>0</v>
      </c>
      <c r="F128" s="248">
        <v>0</v>
      </c>
      <c r="G128" s="248">
        <v>0</v>
      </c>
      <c r="H128" s="248">
        <v>0</v>
      </c>
      <c r="I128" s="248">
        <v>0</v>
      </c>
      <c r="J128" s="248">
        <v>0</v>
      </c>
      <c r="K128" s="248">
        <v>0</v>
      </c>
      <c r="L128" s="248">
        <v>0</v>
      </c>
      <c r="N128" s="249"/>
      <c r="O128" s="249"/>
      <c r="P128" s="249"/>
      <c r="Q128" s="249"/>
      <c r="R128" s="249">
        <f>'SO MOD0186 '!K128-MOVEMENT!G128</f>
        <v>0</v>
      </c>
      <c r="S128" s="249">
        <f>'SO MOD0186 '!L128-MOVEMENT!H128</f>
        <v>0</v>
      </c>
      <c r="T128" s="249">
        <f>'SO MOD0186 '!M128-MOVEMENT!I128</f>
        <v>0</v>
      </c>
      <c r="U128" s="249">
        <f>'SO MOD0186 '!N128-MOVEMENT!J128</f>
        <v>0</v>
      </c>
      <c r="V128" s="249">
        <f>'SO MOD0186 '!O128-MOVEMENT!K128</f>
        <v>0</v>
      </c>
      <c r="W128" s="249">
        <f>'SO MOD0186 '!P128-MOVEMENT!L128</f>
        <v>0</v>
      </c>
    </row>
    <row r="129" spans="2:23">
      <c r="B129" s="247" t="s">
        <v>176</v>
      </c>
      <c r="C129" s="248">
        <v>0</v>
      </c>
      <c r="D129" s="248">
        <v>0</v>
      </c>
      <c r="E129" s="248">
        <v>0</v>
      </c>
      <c r="F129" s="248">
        <v>0</v>
      </c>
      <c r="G129" s="248">
        <v>0</v>
      </c>
      <c r="H129" s="248">
        <v>0</v>
      </c>
      <c r="I129" s="248">
        <v>0</v>
      </c>
      <c r="J129" s="248">
        <v>0</v>
      </c>
      <c r="K129" s="248">
        <v>0</v>
      </c>
      <c r="L129" s="248">
        <v>0</v>
      </c>
      <c r="N129" s="249"/>
      <c r="O129" s="249"/>
      <c r="P129" s="249"/>
      <c r="Q129" s="249"/>
      <c r="R129" s="249"/>
      <c r="S129" s="250"/>
      <c r="T129" s="250"/>
      <c r="U129" s="249">
        <f>'SO MOD0186 '!N129-MOVEMENT!J129</f>
        <v>0</v>
      </c>
      <c r="V129" s="249"/>
      <c r="W129" s="249"/>
    </row>
    <row r="130" spans="2:23">
      <c r="B130" s="247" t="s">
        <v>176</v>
      </c>
      <c r="C130" s="248">
        <v>0</v>
      </c>
      <c r="D130" s="248">
        <v>0</v>
      </c>
      <c r="E130" s="248">
        <v>0</v>
      </c>
      <c r="F130" s="248">
        <v>0</v>
      </c>
      <c r="G130" s="248">
        <v>0</v>
      </c>
      <c r="H130" s="248">
        <v>0</v>
      </c>
      <c r="I130" s="248">
        <v>0</v>
      </c>
      <c r="J130" s="248">
        <v>0</v>
      </c>
      <c r="K130" s="248">
        <v>0</v>
      </c>
      <c r="L130" s="248">
        <v>0</v>
      </c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</row>
    <row r="131" spans="2:23">
      <c r="B131" s="247"/>
      <c r="C131" s="248">
        <v>0</v>
      </c>
      <c r="D131" s="248">
        <v>0</v>
      </c>
      <c r="E131" s="248">
        <v>0</v>
      </c>
      <c r="F131" s="248">
        <v>0</v>
      </c>
      <c r="G131" s="248">
        <v>0</v>
      </c>
      <c r="H131" s="248">
        <v>0</v>
      </c>
      <c r="I131" s="248">
        <v>0</v>
      </c>
      <c r="J131" s="248">
        <v>0</v>
      </c>
      <c r="K131" s="248">
        <v>0</v>
      </c>
      <c r="L131" s="248">
        <v>0</v>
      </c>
      <c r="N131" s="249"/>
      <c r="O131" s="249"/>
      <c r="P131" s="249"/>
      <c r="Q131" s="249"/>
      <c r="R131" s="249"/>
      <c r="S131" s="250"/>
      <c r="T131" s="250"/>
      <c r="U131" s="249"/>
      <c r="V131" s="249"/>
      <c r="W131" s="249"/>
    </row>
    <row r="132" spans="2:23">
      <c r="B132" s="247"/>
      <c r="C132" s="248">
        <v>0</v>
      </c>
      <c r="D132" s="248">
        <v>0</v>
      </c>
      <c r="E132" s="248">
        <v>0</v>
      </c>
      <c r="F132" s="248">
        <v>0</v>
      </c>
      <c r="G132" s="248">
        <v>0</v>
      </c>
      <c r="H132" s="248">
        <v>0</v>
      </c>
      <c r="I132" s="248">
        <v>0</v>
      </c>
      <c r="J132" s="248">
        <v>0</v>
      </c>
      <c r="K132" s="248">
        <v>0</v>
      </c>
      <c r="L132" s="248">
        <v>0</v>
      </c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</row>
  </sheetData>
  <mergeCells count="7">
    <mergeCell ref="Q4:W4"/>
    <mergeCell ref="B125:F125"/>
    <mergeCell ref="E4:K4"/>
    <mergeCell ref="B10:C10"/>
    <mergeCell ref="B90:F90"/>
    <mergeCell ref="B78:F78"/>
    <mergeCell ref="B61:F61"/>
  </mergeCells>
  <conditionalFormatting sqref="D54:L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L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" right="0.7" top="0.75" bottom="0.75" header="0.3" footer="0.3"/>
  <pageSetup paperSize="8" scale="48" orientation="portrait" r:id="rId1"/>
  <ignoredErrors>
    <ignoredError sqref="U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2019-03-20T12:13:22Z</cp:lastPrinted>
  <dcterms:created xsi:type="dcterms:W3CDTF">2017-08-17T12:09:24Z</dcterms:created>
  <dcterms:modified xsi:type="dcterms:W3CDTF">2019-06-14T14:46:46Z</dcterms:modified>
</cp:coreProperties>
</file>