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PCS\Forecasting\Xoserve\Project Work\2019\Data\"/>
    </mc:Choice>
  </mc:AlternateContent>
  <xr:revisionPtr revIDLastSave="0" documentId="13_ncr:1_{27D82AD3-0676-4A24-8534-C40043F4D49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ByFi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2" l="1"/>
  <c r="I7" i="2"/>
  <c r="E34" i="2"/>
  <c r="J6" i="2" l="1"/>
  <c r="I6" i="2"/>
  <c r="E31" i="2"/>
  <c r="E32" i="2"/>
  <c r="E33" i="2"/>
  <c r="J4" i="2" l="1"/>
  <c r="I4" i="2"/>
  <c r="K4" i="2" s="1"/>
  <c r="K6" i="2"/>
  <c r="K7" i="2"/>
  <c r="J3" i="2"/>
  <c r="J5" i="2"/>
  <c r="K5" i="2" s="1"/>
  <c r="I3" i="2"/>
  <c r="I9" i="2" s="1"/>
  <c r="I5" i="2"/>
  <c r="E18" i="2"/>
  <c r="E19" i="2"/>
  <c r="D37" i="2"/>
  <c r="C37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20" i="2"/>
  <c r="E21" i="2"/>
  <c r="E22" i="2"/>
  <c r="E23" i="2"/>
  <c r="E24" i="2"/>
  <c r="E25" i="2"/>
  <c r="E26" i="2"/>
  <c r="E27" i="2"/>
  <c r="E28" i="2"/>
  <c r="E29" i="2"/>
  <c r="E30" i="2"/>
  <c r="E35" i="2"/>
  <c r="E3" i="2"/>
  <c r="J9" i="2" l="1"/>
  <c r="K9" i="2" s="1"/>
  <c r="K3" i="2"/>
  <c r="E37" i="2"/>
</calcChain>
</file>

<file path=xl/sharedStrings.xml><?xml version="1.0" encoding="utf-8"?>
<sst xmlns="http://schemas.openxmlformats.org/spreadsheetml/2006/main" count="254" uniqueCount="137">
  <si>
    <t>Due Date</t>
  </si>
  <si>
    <t>Prime/Sub Meters</t>
  </si>
  <si>
    <t>New/Lost Meters</t>
  </si>
  <si>
    <t>Mod0429 Claims</t>
  </si>
  <si>
    <t>Unregistered/Shipperless detailed files</t>
  </si>
  <si>
    <t>Mod410A Supporting Data</t>
  </si>
  <si>
    <t>iGT CSEP data unknown projects snapshots</t>
  </si>
  <si>
    <t>Meter capacity report</t>
  </si>
  <si>
    <t>Date Requested</t>
  </si>
  <si>
    <t>Reason for Request</t>
  </si>
  <si>
    <t>Data Type/Information required</t>
  </si>
  <si>
    <t>Data Provider</t>
  </si>
  <si>
    <t>Status</t>
  </si>
  <si>
    <t>Xoserve</t>
  </si>
  <si>
    <t>Calculation of Consumption</t>
  </si>
  <si>
    <r>
      <rPr>
        <b/>
        <sz val="12"/>
        <color rgb="FF000000"/>
        <rFont val="Calibri Light"/>
        <family val="2"/>
        <scheme val="major"/>
      </rPr>
      <t>AQ History</t>
    </r>
    <r>
      <rPr>
        <sz val="12"/>
        <color rgb="FF000000"/>
        <rFont val="Calibri Light"/>
        <family val="2"/>
        <scheme val="major"/>
      </rPr>
      <t xml:space="preserve">
Updated AQ history files to be provided containing any new AQ records since previous data drop. </t>
    </r>
  </si>
  <si>
    <r>
      <rPr>
        <b/>
        <sz val="12"/>
        <color rgb="FF000000"/>
        <rFont val="Calibri Light"/>
        <family val="2"/>
        <scheme val="major"/>
      </rPr>
      <t>Meter Asset Information</t>
    </r>
    <r>
      <rPr>
        <sz val="12"/>
        <color rgb="FF000000"/>
        <rFont val="Calibri Light"/>
        <family val="2"/>
        <scheme val="major"/>
      </rPr>
      <t xml:space="preserve">
Update of Meter Info files containing all updates since the previous data drop</t>
    </r>
  </si>
  <si>
    <r>
      <rPr>
        <b/>
        <sz val="12"/>
        <color rgb="FF000000"/>
        <rFont val="Calibri Light"/>
        <family val="2"/>
        <scheme val="major"/>
      </rPr>
      <t>Snapshot Query Response</t>
    </r>
    <r>
      <rPr>
        <sz val="12"/>
        <color rgb="FF000000"/>
        <rFont val="Calibri Light"/>
        <family val="2"/>
        <scheme val="major"/>
      </rPr>
      <t xml:space="preserve">
Responses to any queries regarding suspicious AQ values</t>
    </r>
  </si>
  <si>
    <r>
      <rPr>
        <b/>
        <sz val="12"/>
        <color rgb="FF000000"/>
        <rFont val="Calibri Light"/>
        <family val="2"/>
        <scheme val="major"/>
      </rPr>
      <t xml:space="preserve">Connection Details for Orphaned Sites </t>
    </r>
    <r>
      <rPr>
        <sz val="12"/>
        <color rgb="FF000000"/>
        <rFont val="Calibri Light"/>
        <family val="2"/>
        <scheme val="major"/>
      </rPr>
      <t xml:space="preserve">
Asset and Shipper meter read details for sites that were Orphaned but now confirmed. </t>
    </r>
  </si>
  <si>
    <r>
      <rPr>
        <b/>
        <sz val="12"/>
        <color rgb="FF000000"/>
        <rFont val="Calibri Light"/>
        <family val="2"/>
        <scheme val="major"/>
      </rPr>
      <t>Gas Safety Regulations Visit Data (GSR)</t>
    </r>
    <r>
      <rPr>
        <sz val="12"/>
        <color rgb="FF000000"/>
        <rFont val="Calibri Light"/>
        <family val="2"/>
        <scheme val="major"/>
      </rPr>
      <t xml:space="preserve">
Gas Safety Regulations visit data used to estimate the number of sites that have no Shipper but have not yet reached the threshold for inclusion in the snapshots</t>
    </r>
  </si>
  <si>
    <r>
      <rPr>
        <b/>
        <sz val="12"/>
        <color rgb="FF000000"/>
        <rFont val="Calibri Light"/>
        <family val="2"/>
        <scheme val="major"/>
      </rPr>
      <t>Shipperless Sites Supporting Data</t>
    </r>
    <r>
      <rPr>
        <sz val="12"/>
        <color rgb="FF000000"/>
        <rFont val="Calibri Light"/>
        <family val="2"/>
        <scheme val="major"/>
      </rPr>
      <t xml:space="preserve">
</t>
    </r>
  </si>
  <si>
    <r>
      <rPr>
        <b/>
        <sz val="12"/>
        <color rgb="FF000000"/>
        <rFont val="Calibri Light"/>
        <family val="2"/>
        <scheme val="major"/>
      </rPr>
      <t>Theft of Gas (Shipper)</t>
    </r>
    <r>
      <rPr>
        <sz val="12"/>
        <color rgb="FF000000"/>
        <rFont val="Calibri Light"/>
        <family val="2"/>
        <scheme val="major"/>
      </rPr>
      <t xml:space="preserve">
Data for all detected thefts from April 2016</t>
    </r>
  </si>
  <si>
    <t>TRAS</t>
  </si>
  <si>
    <r>
      <rPr>
        <b/>
        <sz val="12"/>
        <color rgb="FF000000"/>
        <rFont val="Calibri Light"/>
        <family val="2"/>
        <scheme val="major"/>
      </rPr>
      <t>Theft of Gas (TRAS)</t>
    </r>
    <r>
      <rPr>
        <sz val="12"/>
        <color rgb="FF000000"/>
        <rFont val="Calibri Light"/>
        <family val="2"/>
        <scheme val="major"/>
      </rPr>
      <t xml:space="preserve">
 - Outcome Files
- Leads and qualified outliers</t>
    </r>
  </si>
  <si>
    <r>
      <rPr>
        <b/>
        <sz val="12"/>
        <color rgb="FF000000"/>
        <rFont val="Calibri Light"/>
        <family val="2"/>
        <scheme val="major"/>
      </rPr>
      <t>Theft of Gas (SPAA)</t>
    </r>
    <r>
      <rPr>
        <sz val="12"/>
        <color rgb="FF000000"/>
        <rFont val="Calibri Light"/>
        <family val="2"/>
        <scheme val="major"/>
      </rPr>
      <t xml:space="preserve">
- Anonymised Schedule 33 Report
- Supplier Response Rates</t>
    </r>
  </si>
  <si>
    <t>Reconciliation analysis to assess permanent UG</t>
  </si>
  <si>
    <t>Assessment of effect of using static temperature correction factor in energy conversion</t>
  </si>
  <si>
    <t>Theft Assesment</t>
  </si>
  <si>
    <r>
      <rPr>
        <b/>
        <sz val="12"/>
        <color rgb="FF000000"/>
        <rFont val="Calibri Light"/>
        <family val="2"/>
        <scheme val="major"/>
      </rPr>
      <t>Converter Details</t>
    </r>
    <r>
      <rPr>
        <sz val="12"/>
        <color rgb="FF000000"/>
        <rFont val="Calibri Light"/>
        <family val="2"/>
        <scheme val="major"/>
      </rPr>
      <t xml:space="preserve">
Pressure/Temperature Conversion Devices by MPRN</t>
    </r>
  </si>
  <si>
    <t>Calculation of UG from Shipperless/Unregistered Sites</t>
  </si>
  <si>
    <t>Calculation of UG from iGT CSEPS</t>
  </si>
  <si>
    <t>Calculation of UG from Meter Errors</t>
  </si>
  <si>
    <t>Calculation of Factors to Split UG by Product Class</t>
  </si>
  <si>
    <t>Calculation of Total UG</t>
  </si>
  <si>
    <t>When requested, response within 3 weeks of request</t>
  </si>
  <si>
    <t>ICoSS</t>
  </si>
  <si>
    <t>Allow better understanding of AMR populations</t>
  </si>
  <si>
    <r>
      <rPr>
        <b/>
        <sz val="12"/>
        <color rgb="FF000000"/>
        <rFont val="Calibri Light"/>
        <family val="2"/>
        <scheme val="major"/>
      </rPr>
      <t>Additional AMR Details</t>
    </r>
    <r>
      <rPr>
        <sz val="12"/>
        <color rgb="FF000000"/>
        <rFont val="Calibri Light"/>
        <family val="2"/>
        <scheme val="major"/>
      </rPr>
      <t xml:space="preserve">
Details of AMR devices fitted by I&amp;C suppliers but not reported to BEIS</t>
    </r>
  </si>
  <si>
    <r>
      <rPr>
        <b/>
        <sz val="12"/>
        <color rgb="FF000000"/>
        <rFont val="Calibri Light"/>
        <family val="2"/>
        <scheme val="major"/>
      </rPr>
      <t>Meter Location</t>
    </r>
    <r>
      <rPr>
        <sz val="12"/>
        <color rgb="FF000000"/>
        <rFont val="Calibri Light"/>
        <family val="2"/>
        <scheme val="major"/>
      </rPr>
      <t xml:space="preserve">
Code &amp; Description</t>
    </r>
  </si>
  <si>
    <t>Assessment of meter gas temperature</t>
  </si>
  <si>
    <t>Priority</t>
  </si>
  <si>
    <r>
      <rPr>
        <b/>
        <sz val="12"/>
        <color rgb="FF000000"/>
        <rFont val="Calibri Light"/>
        <family val="2"/>
        <scheme val="major"/>
      </rPr>
      <t>Meter Errors (LDZ, CSEP, DM &amp; Unique)</t>
    </r>
    <r>
      <rPr>
        <sz val="12"/>
        <color rgb="FF000000"/>
        <rFont val="Calibri Light"/>
        <family val="2"/>
        <scheme val="major"/>
      </rPr>
      <t xml:space="preserve">
All meter error adjustments (offline adjustments) from 1/04/2008 onwards, "closed" meter errors only</t>
    </r>
  </si>
  <si>
    <r>
      <rPr>
        <b/>
        <sz val="12"/>
        <color rgb="FF000000"/>
        <rFont val="Calibri Light"/>
        <family val="2"/>
        <scheme val="major"/>
      </rPr>
      <t>Allocations</t>
    </r>
    <r>
      <rPr>
        <sz val="12"/>
        <color rgb="FF000000"/>
        <rFont val="Calibri Light"/>
        <family val="2"/>
        <scheme val="major"/>
      </rPr>
      <t xml:space="preserve">
Final allocations including CSEPS from 01/10/2017 to 30/09/2018, new data only</t>
    </r>
  </si>
  <si>
    <t>By LDZ as available. Data provision to start by 1 Sep and complete by 1 Nov</t>
  </si>
  <si>
    <r>
      <rPr>
        <b/>
        <sz val="12"/>
        <color rgb="FF000000"/>
        <rFont val="Calibri Light"/>
        <family val="2"/>
        <scheme val="major"/>
      </rPr>
      <t>CSEP Invoicing Data at 1 Oct 2018</t>
    </r>
    <r>
      <rPr>
        <sz val="12"/>
        <color rgb="FF000000"/>
        <rFont val="Calibri Light"/>
        <family val="2"/>
        <scheme val="major"/>
      </rPr>
      <t xml:space="preserve">
- Supply point counts and AQs
- AQ recalculation success rates</t>
    </r>
  </si>
  <si>
    <r>
      <rPr>
        <b/>
        <sz val="12"/>
        <color rgb="FF000000"/>
        <rFont val="Calibri Light"/>
        <family val="2"/>
        <scheme val="major"/>
      </rPr>
      <t>Factors (Profiling Algorithm Parameters)</t>
    </r>
    <r>
      <rPr>
        <sz val="12"/>
        <color rgb="FF000000"/>
        <rFont val="Calibri Light"/>
        <family val="2"/>
        <scheme val="major"/>
      </rPr>
      <t xml:space="preserve">
An update containing the most recent factors (gas year 2017/18) is required</t>
    </r>
  </si>
  <si>
    <t>Monthly, data provision to begin by 1 Sep</t>
  </si>
  <si>
    <t>TRAS via Xoserve</t>
  </si>
  <si>
    <r>
      <rPr>
        <b/>
        <sz val="12"/>
        <color rgb="FF000000"/>
        <rFont val="Calibri Light"/>
        <family val="2"/>
        <scheme val="major"/>
      </rPr>
      <t>Throughput/UIG</t>
    </r>
    <r>
      <rPr>
        <sz val="12"/>
        <color rgb="FF000000"/>
        <rFont val="Calibri Light"/>
        <family val="2"/>
        <scheme val="major"/>
      </rPr>
      <t xml:space="preserve">
Required from point of Nexus go-live. Includes throughput, DM consumption, shrinkage and UIG</t>
    </r>
  </si>
  <si>
    <t>Key</t>
  </si>
  <si>
    <t>Data delayed and will impact analysis</t>
  </si>
  <si>
    <t>Data delayed but no impact on analysis envisaged</t>
  </si>
  <si>
    <t>Data received</t>
  </si>
  <si>
    <t>Data not yet due and no known issues with delivery</t>
  </si>
  <si>
    <t>Received</t>
  </si>
  <si>
    <r>
      <rPr>
        <b/>
        <sz val="12"/>
        <color rgb="FF000000"/>
        <rFont val="Calibri Light"/>
        <family val="2"/>
        <scheme val="major"/>
      </rPr>
      <t>Reconciliation Values (Post-Nexus)</t>
    </r>
    <r>
      <rPr>
        <sz val="12"/>
        <color rgb="FF000000"/>
        <rFont val="Calibri Light"/>
        <family val="2"/>
        <scheme val="major"/>
      </rPr>
      <t xml:space="preserve">
Monthly Energy by LDZ</t>
    </r>
  </si>
  <si>
    <t>Product Class Mapping - Initial data drop</t>
  </si>
  <si>
    <t>Product Class Mapping - Update for table calculation</t>
  </si>
  <si>
    <t>Received (Download from CDSP website)</t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</si>
  <si>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Updated meter reads from 01/04/2008. To include those with NULL LDZ field and all opening and final reads</t>
    </r>
  </si>
  <si>
    <r>
      <rPr>
        <b/>
        <sz val="12"/>
        <color rgb="FF000000"/>
        <rFont val="Calibri Light"/>
        <family val="2"/>
        <scheme val="major"/>
      </rPr>
      <t>Non-Standard Sites</t>
    </r>
    <r>
      <rPr>
        <sz val="12"/>
        <color rgb="FF000000"/>
        <rFont val="Calibri Light"/>
        <family val="2"/>
        <scheme val="major"/>
      </rPr>
      <t xml:space="preserve">
List of all non-standard sites e.g. LPG, telemetered</t>
    </r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</si>
  <si>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</t>
    </r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</si>
  <si>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Sample of all corrected and uncorrected meter reads/volumes for 1 LDZ</t>
    </r>
  </si>
  <si>
    <t>Assessment of poor address information</t>
  </si>
  <si>
    <t>Address update information</t>
  </si>
  <si>
    <t>New EUC Mappings</t>
  </si>
  <si>
    <t>Expected Product Class Uptake</t>
  </si>
  <si>
    <t>Received Initial Data. Refresh required later</t>
  </si>
  <si>
    <t xml:space="preserve">Received 21 Aug 2019 </t>
  </si>
  <si>
    <t>Received 5 Sep</t>
  </si>
  <si>
    <t>Not Received</t>
  </si>
  <si>
    <t>UIG from use of std CF</t>
  </si>
  <si>
    <t>TBA</t>
  </si>
  <si>
    <t>M</t>
  </si>
  <si>
    <t>L</t>
  </si>
  <si>
    <t>H</t>
  </si>
  <si>
    <t>Received Sep-Dec 2018 on 17 Sep</t>
  </si>
  <si>
    <t>Received 27 Sep</t>
  </si>
  <si>
    <t>Received 11 Oct</t>
  </si>
  <si>
    <t>Data Category</t>
  </si>
  <si>
    <t>Expected Files</t>
  </si>
  <si>
    <t>Received Files</t>
  </si>
  <si>
    <t>% Received</t>
  </si>
  <si>
    <t>Allocations</t>
  </si>
  <si>
    <t>Throughput</t>
  </si>
  <si>
    <t>AQ</t>
  </si>
  <si>
    <t>CSEP Invoicing Data</t>
  </si>
  <si>
    <t>Meter Asset Info</t>
  </si>
  <si>
    <t>SSP Meter Reads</t>
  </si>
  <si>
    <t>LSP Meter Reads</t>
  </si>
  <si>
    <t>NDM Algorithm Factors</t>
  </si>
  <si>
    <t>Meter Errors</t>
  </si>
  <si>
    <t>Primes/Subs</t>
  </si>
  <si>
    <t>Mod429 Claims</t>
  </si>
  <si>
    <t>Meter Capacity Report</t>
  </si>
  <si>
    <t>Theft of Gas</t>
  </si>
  <si>
    <t>Product Class Mapping</t>
  </si>
  <si>
    <t>Reconciliation Data</t>
  </si>
  <si>
    <t>Converter Details</t>
  </si>
  <si>
    <t>Non-Standard Sites</t>
  </si>
  <si>
    <t>Meter Location</t>
  </si>
  <si>
    <t>LDZ Temperatures</t>
  </si>
  <si>
    <t>Sample of Converted Reads</t>
  </si>
  <si>
    <t>Address Update Info</t>
  </si>
  <si>
    <t>Expected Product Class Update</t>
  </si>
  <si>
    <t>CF Updates</t>
  </si>
  <si>
    <t>Additional AMR Details</t>
  </si>
  <si>
    <t>Total</t>
  </si>
  <si>
    <t>Data Type</t>
  </si>
  <si>
    <t>Consumption Calculation</t>
  </si>
  <si>
    <t>Shipperless/Unregistered</t>
  </si>
  <si>
    <t>Theft of Gas (Shipper)</t>
  </si>
  <si>
    <t>Theft of Gas (TRAS)</t>
  </si>
  <si>
    <t>Theft of Gas (SPAA)</t>
  </si>
  <si>
    <t>CF Analysis (incl P&amp;T)</t>
  </si>
  <si>
    <t>Other</t>
  </si>
  <si>
    <t>% Data Received</t>
  </si>
  <si>
    <t>Temperature Analysis</t>
  </si>
  <si>
    <r>
      <rPr>
        <b/>
        <sz val="12"/>
        <color rgb="FF000000"/>
        <rFont val="Calibri Light"/>
        <family val="2"/>
        <scheme val="major"/>
      </rPr>
      <t>Seasonal Normal Temperature</t>
    </r>
    <r>
      <rPr>
        <sz val="12"/>
        <color rgb="FF000000"/>
        <rFont val="Calibri Light"/>
        <family val="2"/>
        <scheme val="major"/>
      </rPr>
      <t xml:space="preserve">
Latest daily SNT by LDZ</t>
    </r>
  </si>
  <si>
    <t>Actual Historic LDZ Temperatures</t>
  </si>
  <si>
    <t>LDZ Seasonal Normal Temperatures</t>
  </si>
  <si>
    <t>Actual Historic Allocations</t>
  </si>
  <si>
    <r>
      <rPr>
        <b/>
        <sz val="12"/>
        <color rgb="FF000000"/>
        <rFont val="Calibri Light"/>
        <family val="2"/>
        <scheme val="major"/>
      </rPr>
      <t>Updates from Standard to Site Specific CF</t>
    </r>
    <r>
      <rPr>
        <sz val="12"/>
        <color rgb="FF000000"/>
        <rFont val="Calibri Light"/>
        <family val="2"/>
        <scheme val="major"/>
      </rPr>
      <t xml:space="preserve">
Number of updates since 1 June 2018</t>
    </r>
  </si>
  <si>
    <r>
      <rPr>
        <b/>
        <sz val="12"/>
        <color rgb="FF000000"/>
        <rFont val="Calibri Light"/>
        <family val="2"/>
        <scheme val="major"/>
      </rPr>
      <t>Revised Data Based on New CWV Definition</t>
    </r>
    <r>
      <rPr>
        <sz val="12"/>
        <color rgb="FF000000"/>
        <rFont val="Calibri Light"/>
        <family val="2"/>
        <scheme val="major"/>
      </rPr>
      <t xml:space="preserve">
All relevant data updated for complete history (from 1/4/2008). CWV, SNCWV, WCF, WAALP</t>
    </r>
  </si>
  <si>
    <t>CWV Update data (new defn)</t>
  </si>
  <si>
    <t>**TBC</t>
  </si>
  <si>
    <t>Shipperless/Unregistered Sites</t>
  </si>
  <si>
    <r>
      <rPr>
        <b/>
        <sz val="12"/>
        <color rgb="FF000000"/>
        <rFont val="Calibri Light"/>
        <family val="2"/>
        <scheme val="major"/>
      </rPr>
      <t>Allocations</t>
    </r>
    <r>
      <rPr>
        <sz val="12"/>
        <color rgb="FF000000"/>
        <rFont val="Calibri Light"/>
        <family val="2"/>
        <scheme val="major"/>
      </rPr>
      <t xml:space="preserve">
Final allocations (including CSEPS) for gas years 1996, 1997, 1998 and 1999 (1 Oct 1996 to 30 Sep 2000) - same format as for allocations used in Consumption calculation</t>
    </r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</si>
  <si>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 for calendar years 1996, 1997, 1998, 1999 &amp; 2000</t>
    </r>
  </si>
  <si>
    <r>
      <rPr>
        <b/>
        <sz val="12"/>
        <color rgb="FF000000"/>
        <rFont val="Calibri Light"/>
        <family val="2"/>
        <scheme val="major"/>
      </rPr>
      <t>iGT CSEP data for known CSEPs</t>
    </r>
    <r>
      <rPr>
        <sz val="12"/>
        <color rgb="FF000000"/>
        <rFont val="Calibri Light"/>
        <family val="2"/>
        <scheme val="major"/>
      </rPr>
      <t xml:space="preserve">
Provides the composition of known CSEPs by EUC (Registered &amp; Unregistered Sites)</t>
    </r>
  </si>
  <si>
    <t>Received 1 LDZ 18 Sep, 2 further LDZs 27 Sep, further 6 11 Oct &amp; 5 on 24 Oct</t>
  </si>
  <si>
    <t>Received 1 LDZ 18 Sep, 2 further LDZs 27 Sep, further 6 11 Oct &amp; 4 on 24 Oct</t>
  </si>
  <si>
    <t>Received WN SSP Reads 6 Sep, EM &amp; SE 18 Sep, SC 27 Sep. SO, SW &amp; WM 11 Oct. All LSP reads received 18 Oct. Further 8 SSP files received 24 Oct</t>
  </si>
  <si>
    <r>
      <rPr>
        <b/>
        <sz val="12"/>
        <color rgb="FF000000"/>
        <rFont val="Calibri Light"/>
        <family val="2"/>
        <scheme val="major"/>
      </rPr>
      <t>Internal Building Temperatures</t>
    </r>
    <r>
      <rPr>
        <sz val="12"/>
        <color rgb="FF000000"/>
        <rFont val="Calibri Light"/>
        <family val="2"/>
        <scheme val="major"/>
      </rPr>
      <t xml:space="preserve">
Average internal temperature by LDZ/EUC</t>
    </r>
  </si>
  <si>
    <t>21/20/2019</t>
  </si>
  <si>
    <r>
      <rPr>
        <b/>
        <sz val="12"/>
        <color rgb="FF000000"/>
        <rFont val="Calibri Light"/>
        <family val="2"/>
        <scheme val="major"/>
      </rPr>
      <t>Details of Meter Maintenance &amp; Z-Conversion</t>
    </r>
    <r>
      <rPr>
        <sz val="12"/>
        <color rgb="FF000000"/>
        <rFont val="Calibri Light"/>
        <family val="2"/>
        <scheme val="major"/>
      </rPr>
      <t xml:space="preserve">
</t>
    </r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</si>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</sst>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62">
    <xf numFmtId="0" fontId="0" fillId="0" borderId="0" xfId="0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3" borderId="1" xfId="1" applyBorder="1" applyAlignment="1">
      <alignment horizontal="center" vertical="center"/>
    </xf>
    <xf numFmtId="0" fontId="9" fillId="4" borderId="1" xfId="2" applyBorder="1" applyAlignment="1">
      <alignment horizontal="center" vertical="center"/>
    </xf>
    <xf numFmtId="0" fontId="10" fillId="5" borderId="1" xfId="3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8" fillId="3" borderId="4" xfId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8" fillId="3" borderId="4" xfId="1" applyNumberForma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3" borderId="4" xfId="1" applyBorder="1" applyAlignment="1">
      <alignment horizontal="center" vertical="center" wrapText="1"/>
    </xf>
    <xf numFmtId="14" fontId="8" fillId="3" borderId="1" xfId="1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4" borderId="4" xfId="2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 vertical="center"/>
    </xf>
  </cellXfs>
  <cellStyles count="4">
    <cellStyle name="Bad" xfId="3" builtinId="27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Data Files Received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ByFile!$K$2</c:f>
              <c:strCache>
                <c:ptCount val="1"/>
                <c:pt idx="0">
                  <c:v>% Data Received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ByFile!$H$3:$H$7</c:f>
              <c:strCache>
                <c:ptCount val="5"/>
                <c:pt idx="0">
                  <c:v>Consumption Calculation</c:v>
                </c:pt>
                <c:pt idx="1">
                  <c:v>Shipperless/Unregistered</c:v>
                </c:pt>
                <c:pt idx="2">
                  <c:v>Theft of Gas</c:v>
                </c:pt>
                <c:pt idx="3">
                  <c:v>CF Analysis (incl P&amp;T)</c:v>
                </c:pt>
                <c:pt idx="4">
                  <c:v>Other</c:v>
                </c:pt>
              </c:strCache>
            </c:strRef>
          </c:cat>
          <c:val>
            <c:numRef>
              <c:f>ByFile!$K$3:$K$7</c:f>
              <c:numCache>
                <c:formatCode>0%</c:formatCode>
                <c:ptCount val="5"/>
                <c:pt idx="0">
                  <c:v>0.89855072463768115</c:v>
                </c:pt>
                <c:pt idx="1">
                  <c:v>0.6428571428571429</c:v>
                </c:pt>
                <c:pt idx="2">
                  <c:v>0.2</c:v>
                </c:pt>
                <c:pt idx="3">
                  <c:v>0.5</c:v>
                </c:pt>
                <c:pt idx="4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2-417F-8EBF-89807147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265880"/>
        <c:axId val="788266536"/>
      </c:barChart>
      <c:catAx>
        <c:axId val="78826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66536"/>
        <c:crosses val="autoZero"/>
        <c:auto val="1"/>
        <c:lblAlgn val="ctr"/>
        <c:lblOffset val="100"/>
        <c:noMultiLvlLbl val="0"/>
      </c:catAx>
      <c:valAx>
        <c:axId val="7882665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6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11</xdr:row>
      <xdr:rowOff>23812</xdr:rowOff>
    </xdr:from>
    <xdr:to>
      <xdr:col>12</xdr:col>
      <xdr:colOff>95250</xdr:colOff>
      <xdr:row>25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2ACFBB-A196-4FEB-A028-38C355B2B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workbookViewId="0"/>
  </sheetViews>
  <sheetFormatPr defaultColWidth="9.140625" defaultRowHeight="15" x14ac:dyDescent="0.25"/>
  <cols>
    <col min="1" max="1" width="9.140625" style="3"/>
    <col min="2" max="2" width="17.5703125" style="8" customWidth="1"/>
    <col min="3" max="3" width="25.140625" style="15" bestFit="1" customWidth="1"/>
    <col min="4" max="4" width="70.28515625" style="3" customWidth="1"/>
    <col min="5" max="5" width="19.28515625" style="8" customWidth="1"/>
    <col min="6" max="6" width="19.140625" style="8" bestFit="1" customWidth="1"/>
    <col min="7" max="7" width="19.140625" style="8" customWidth="1"/>
    <col min="8" max="8" width="15.5703125" style="8" customWidth="1"/>
    <col min="9" max="9" width="9.140625" style="3"/>
    <col min="10" max="10" width="56.42578125" style="3" customWidth="1"/>
    <col min="11" max="16384" width="9.140625" style="3"/>
  </cols>
  <sheetData>
    <row r="1" spans="2:10" ht="15.75" thickBot="1" x14ac:dyDescent="0.3"/>
    <row r="2" spans="2:10" ht="40.5" customHeight="1" thickBot="1" x14ac:dyDescent="0.3">
      <c r="B2" s="18" t="s">
        <v>8</v>
      </c>
      <c r="C2" s="19" t="s">
        <v>9</v>
      </c>
      <c r="D2" s="20" t="s">
        <v>10</v>
      </c>
      <c r="E2" s="21" t="s">
        <v>11</v>
      </c>
      <c r="F2" s="21" t="s">
        <v>0</v>
      </c>
      <c r="G2" s="30" t="s">
        <v>12</v>
      </c>
      <c r="H2" s="22" t="s">
        <v>40</v>
      </c>
      <c r="J2" s="38" t="s">
        <v>49</v>
      </c>
    </row>
    <row r="3" spans="2:10" ht="47.25" x14ac:dyDescent="0.25">
      <c r="B3" s="11">
        <v>43658</v>
      </c>
      <c r="C3" s="16" t="s">
        <v>33</v>
      </c>
      <c r="D3" s="12" t="s">
        <v>42</v>
      </c>
      <c r="E3" s="13" t="s">
        <v>13</v>
      </c>
      <c r="F3" s="14">
        <v>43685</v>
      </c>
      <c r="G3" s="46" t="s">
        <v>54</v>
      </c>
      <c r="H3" s="31"/>
      <c r="J3" s="40" t="s">
        <v>52</v>
      </c>
    </row>
    <row r="4" spans="2:10" ht="47.25" x14ac:dyDescent="0.25">
      <c r="B4" s="9">
        <v>43658</v>
      </c>
      <c r="C4" s="17" t="s">
        <v>33</v>
      </c>
      <c r="D4" s="4" t="s">
        <v>48</v>
      </c>
      <c r="E4" s="10" t="s">
        <v>13</v>
      </c>
      <c r="F4" s="1">
        <v>43678</v>
      </c>
      <c r="G4" s="46" t="s">
        <v>54</v>
      </c>
      <c r="H4" s="31"/>
      <c r="J4" s="41" t="s">
        <v>51</v>
      </c>
    </row>
    <row r="5" spans="2:10" ht="78.75" x14ac:dyDescent="0.25">
      <c r="B5" s="9">
        <v>43658</v>
      </c>
      <c r="C5" s="17" t="s">
        <v>14</v>
      </c>
      <c r="D5" s="4" t="s">
        <v>15</v>
      </c>
      <c r="E5" s="10" t="s">
        <v>13</v>
      </c>
      <c r="F5" s="2" t="s">
        <v>43</v>
      </c>
      <c r="G5" s="58" t="s">
        <v>130</v>
      </c>
      <c r="H5" s="32" t="s">
        <v>73</v>
      </c>
      <c r="J5" s="42" t="s">
        <v>50</v>
      </c>
    </row>
    <row r="6" spans="2:10" ht="47.25" x14ac:dyDescent="0.25">
      <c r="B6" s="9">
        <v>43658</v>
      </c>
      <c r="C6" s="17" t="s">
        <v>14</v>
      </c>
      <c r="D6" s="4" t="s">
        <v>44</v>
      </c>
      <c r="E6" s="10" t="s">
        <v>13</v>
      </c>
      <c r="F6" s="1">
        <v>43685</v>
      </c>
      <c r="G6" s="46" t="s">
        <v>54</v>
      </c>
      <c r="H6" s="31"/>
      <c r="J6" s="39" t="s">
        <v>53</v>
      </c>
    </row>
    <row r="7" spans="2:10" ht="47.25" x14ac:dyDescent="0.25">
      <c r="B7" s="9">
        <v>43658</v>
      </c>
      <c r="C7" s="17" t="s">
        <v>14</v>
      </c>
      <c r="D7" s="4" t="s">
        <v>45</v>
      </c>
      <c r="E7" s="10" t="s">
        <v>13</v>
      </c>
      <c r="F7" s="1">
        <v>43709</v>
      </c>
      <c r="G7" s="46" t="s">
        <v>54</v>
      </c>
      <c r="H7" s="31"/>
      <c r="J7" s="24"/>
    </row>
    <row r="8" spans="2:10" ht="47.25" x14ac:dyDescent="0.25">
      <c r="B8" s="9">
        <v>43658</v>
      </c>
      <c r="C8" s="17" t="s">
        <v>14</v>
      </c>
      <c r="D8" s="4" t="s">
        <v>41</v>
      </c>
      <c r="E8" s="10" t="s">
        <v>13</v>
      </c>
      <c r="F8" s="1">
        <v>43753</v>
      </c>
      <c r="G8" s="43"/>
      <c r="H8" s="33" t="s">
        <v>74</v>
      </c>
      <c r="J8" s="24"/>
    </row>
    <row r="9" spans="2:10" ht="78.75" x14ac:dyDescent="0.25">
      <c r="B9" s="9">
        <v>43658</v>
      </c>
      <c r="C9" s="17" t="s">
        <v>14</v>
      </c>
      <c r="D9" s="4" t="s">
        <v>16</v>
      </c>
      <c r="E9" s="10" t="s">
        <v>13</v>
      </c>
      <c r="F9" s="2" t="s">
        <v>43</v>
      </c>
      <c r="G9" s="58" t="s">
        <v>131</v>
      </c>
      <c r="H9" s="31" t="s">
        <v>75</v>
      </c>
    </row>
    <row r="10" spans="2:10" ht="141.75" x14ac:dyDescent="0.25">
      <c r="B10" s="9">
        <v>43658</v>
      </c>
      <c r="C10" s="17" t="s">
        <v>14</v>
      </c>
      <c r="D10" s="4" t="s">
        <v>59</v>
      </c>
      <c r="E10" s="10" t="s">
        <v>13</v>
      </c>
      <c r="F10" s="2" t="s">
        <v>43</v>
      </c>
      <c r="G10" s="56" t="s">
        <v>132</v>
      </c>
      <c r="H10" s="34" t="s">
        <v>75</v>
      </c>
    </row>
    <row r="11" spans="2:10" ht="15.75" x14ac:dyDescent="0.25">
      <c r="B11" s="9">
        <v>43658</v>
      </c>
      <c r="C11" s="17" t="s">
        <v>14</v>
      </c>
      <c r="D11" s="5" t="s">
        <v>1</v>
      </c>
      <c r="E11" s="10" t="s">
        <v>13</v>
      </c>
      <c r="F11" s="1">
        <v>43714</v>
      </c>
      <c r="G11" s="57" t="s">
        <v>70</v>
      </c>
      <c r="H11" s="35" t="s">
        <v>74</v>
      </c>
      <c r="J11" s="24"/>
    </row>
    <row r="12" spans="2:10" ht="15.75" x14ac:dyDescent="0.25">
      <c r="B12" s="9">
        <v>43658</v>
      </c>
      <c r="C12" s="17" t="s">
        <v>14</v>
      </c>
      <c r="D12" s="6" t="s">
        <v>2</v>
      </c>
      <c r="E12" s="10" t="s">
        <v>13</v>
      </c>
      <c r="F12" s="1">
        <v>43721</v>
      </c>
      <c r="G12" s="57" t="s">
        <v>70</v>
      </c>
      <c r="H12" s="31" t="s">
        <v>73</v>
      </c>
      <c r="J12" s="24"/>
    </row>
    <row r="13" spans="2:10" ht="15.75" x14ac:dyDescent="0.25">
      <c r="B13" s="9">
        <v>43658</v>
      </c>
      <c r="C13" s="17" t="s">
        <v>14</v>
      </c>
      <c r="D13" s="6" t="s">
        <v>3</v>
      </c>
      <c r="E13" s="10" t="s">
        <v>13</v>
      </c>
      <c r="F13" s="1">
        <v>43714</v>
      </c>
      <c r="G13" s="57" t="s">
        <v>70</v>
      </c>
      <c r="H13" s="35" t="s">
        <v>74</v>
      </c>
      <c r="J13" s="24"/>
    </row>
    <row r="14" spans="2:10" ht="47.25" x14ac:dyDescent="0.25">
      <c r="B14" s="9">
        <v>43658</v>
      </c>
      <c r="C14" s="17" t="s">
        <v>29</v>
      </c>
      <c r="D14" s="23" t="s">
        <v>4</v>
      </c>
      <c r="E14" s="10" t="s">
        <v>13</v>
      </c>
      <c r="F14" s="2" t="s">
        <v>46</v>
      </c>
      <c r="G14" s="56" t="s">
        <v>76</v>
      </c>
      <c r="H14" s="35" t="s">
        <v>73</v>
      </c>
    </row>
    <row r="15" spans="2:10" ht="47.25" x14ac:dyDescent="0.25">
      <c r="B15" s="9">
        <v>43658</v>
      </c>
      <c r="C15" s="17" t="s">
        <v>29</v>
      </c>
      <c r="D15" s="4" t="s">
        <v>17</v>
      </c>
      <c r="E15" s="10" t="s">
        <v>13</v>
      </c>
      <c r="F15" s="2" t="s">
        <v>34</v>
      </c>
      <c r="G15" s="13"/>
      <c r="H15" s="33" t="s">
        <v>74</v>
      </c>
    </row>
    <row r="16" spans="2:10" ht="47.25" x14ac:dyDescent="0.25">
      <c r="B16" s="9">
        <v>43658</v>
      </c>
      <c r="C16" s="17" t="s">
        <v>29</v>
      </c>
      <c r="D16" s="4" t="s">
        <v>18</v>
      </c>
      <c r="E16" s="10" t="s">
        <v>13</v>
      </c>
      <c r="F16" s="1">
        <v>43738</v>
      </c>
      <c r="G16" s="57" t="s">
        <v>70</v>
      </c>
      <c r="H16" s="35" t="s">
        <v>75</v>
      </c>
      <c r="J16" s="24"/>
    </row>
    <row r="17" spans="2:10" ht="63" x14ac:dyDescent="0.25">
      <c r="B17" s="9">
        <v>43658</v>
      </c>
      <c r="C17" s="17" t="s">
        <v>29</v>
      </c>
      <c r="D17" s="4" t="s">
        <v>19</v>
      </c>
      <c r="E17" s="10" t="s">
        <v>13</v>
      </c>
      <c r="F17" s="1">
        <v>43738</v>
      </c>
      <c r="G17" s="57" t="s">
        <v>70</v>
      </c>
      <c r="H17" s="35" t="s">
        <v>75</v>
      </c>
      <c r="J17" s="24"/>
    </row>
    <row r="18" spans="2:10" ht="47.25" x14ac:dyDescent="0.25">
      <c r="B18" s="9">
        <v>43658</v>
      </c>
      <c r="C18" s="17" t="s">
        <v>29</v>
      </c>
      <c r="D18" s="7" t="s">
        <v>5</v>
      </c>
      <c r="E18" s="10" t="s">
        <v>13</v>
      </c>
      <c r="F18" s="2" t="s">
        <v>34</v>
      </c>
      <c r="G18" s="13"/>
      <c r="H18" s="33" t="s">
        <v>74</v>
      </c>
    </row>
    <row r="19" spans="2:10" ht="47.25" x14ac:dyDescent="0.25">
      <c r="B19" s="9">
        <v>43658</v>
      </c>
      <c r="C19" s="17" t="s">
        <v>29</v>
      </c>
      <c r="D19" s="4" t="s">
        <v>20</v>
      </c>
      <c r="E19" s="10" t="s">
        <v>13</v>
      </c>
      <c r="F19" s="2" t="s">
        <v>34</v>
      </c>
      <c r="G19" s="13"/>
      <c r="H19" s="33" t="s">
        <v>74</v>
      </c>
    </row>
    <row r="20" spans="2:10" ht="47.25" x14ac:dyDescent="0.25">
      <c r="B20" s="9">
        <v>43658</v>
      </c>
      <c r="C20" s="17" t="s">
        <v>30</v>
      </c>
      <c r="D20" s="4" t="s">
        <v>129</v>
      </c>
      <c r="E20" s="10" t="s">
        <v>13</v>
      </c>
      <c r="F20" s="1">
        <v>43738</v>
      </c>
      <c r="G20" s="57" t="s">
        <v>70</v>
      </c>
      <c r="H20" s="35" t="s">
        <v>75</v>
      </c>
      <c r="J20" s="24"/>
    </row>
    <row r="21" spans="2:10" ht="47.25" x14ac:dyDescent="0.25">
      <c r="B21" s="9">
        <v>43658</v>
      </c>
      <c r="C21" s="17" t="s">
        <v>30</v>
      </c>
      <c r="D21" s="6" t="s">
        <v>6</v>
      </c>
      <c r="E21" s="10" t="s">
        <v>13</v>
      </c>
      <c r="F21" s="2" t="s">
        <v>46</v>
      </c>
      <c r="G21" s="57" t="s">
        <v>70</v>
      </c>
      <c r="H21" s="33"/>
    </row>
    <row r="22" spans="2:10" ht="30" x14ac:dyDescent="0.25">
      <c r="B22" s="9">
        <v>43658</v>
      </c>
      <c r="C22" s="17" t="s">
        <v>31</v>
      </c>
      <c r="D22" s="6" t="s">
        <v>7</v>
      </c>
      <c r="E22" s="10" t="s">
        <v>13</v>
      </c>
      <c r="F22" s="1">
        <v>43738</v>
      </c>
      <c r="G22" s="46" t="s">
        <v>78</v>
      </c>
      <c r="H22" s="35" t="s">
        <v>74</v>
      </c>
      <c r="J22" s="24"/>
    </row>
    <row r="23" spans="2:10" ht="31.5" x14ac:dyDescent="0.25">
      <c r="B23" s="9">
        <v>43658</v>
      </c>
      <c r="C23" s="17" t="s">
        <v>27</v>
      </c>
      <c r="D23" s="4" t="s">
        <v>21</v>
      </c>
      <c r="E23" s="10" t="s">
        <v>13</v>
      </c>
      <c r="F23" s="1">
        <v>43685</v>
      </c>
      <c r="G23" s="46" t="s">
        <v>54</v>
      </c>
      <c r="H23" s="31"/>
    </row>
    <row r="24" spans="2:10" ht="47.25" x14ac:dyDescent="0.25">
      <c r="B24" s="9">
        <v>43658</v>
      </c>
      <c r="C24" s="17" t="s">
        <v>27</v>
      </c>
      <c r="D24" s="4" t="s">
        <v>23</v>
      </c>
      <c r="E24" s="10" t="s">
        <v>47</v>
      </c>
      <c r="F24" s="1">
        <v>43769</v>
      </c>
      <c r="G24" s="13"/>
      <c r="H24" s="33" t="s">
        <v>75</v>
      </c>
      <c r="J24" s="24"/>
    </row>
    <row r="25" spans="2:10" ht="47.25" x14ac:dyDescent="0.25">
      <c r="B25" s="9">
        <v>43658</v>
      </c>
      <c r="C25" s="17" t="s">
        <v>27</v>
      </c>
      <c r="D25" s="4" t="s">
        <v>24</v>
      </c>
      <c r="E25" s="10" t="s">
        <v>22</v>
      </c>
      <c r="F25" s="1">
        <v>43769</v>
      </c>
      <c r="G25" s="13"/>
      <c r="H25" s="33" t="s">
        <v>75</v>
      </c>
      <c r="J25" s="24"/>
    </row>
    <row r="26" spans="2:10" ht="30" x14ac:dyDescent="0.25">
      <c r="B26" s="9">
        <v>43658</v>
      </c>
      <c r="C26" s="17" t="s">
        <v>32</v>
      </c>
      <c r="D26" s="6" t="s">
        <v>56</v>
      </c>
      <c r="E26" s="10" t="s">
        <v>13</v>
      </c>
      <c r="F26" s="1">
        <v>43692</v>
      </c>
      <c r="G26" s="46" t="s">
        <v>54</v>
      </c>
      <c r="H26" s="31"/>
    </row>
    <row r="27" spans="2:10" ht="30" x14ac:dyDescent="0.25">
      <c r="B27" s="9">
        <v>43677</v>
      </c>
      <c r="C27" s="17" t="s">
        <v>32</v>
      </c>
      <c r="D27" s="6" t="s">
        <v>57</v>
      </c>
      <c r="E27" s="10" t="s">
        <v>13</v>
      </c>
      <c r="F27" s="50">
        <v>43798</v>
      </c>
      <c r="G27" s="13"/>
      <c r="H27" s="31" t="s">
        <v>73</v>
      </c>
    </row>
    <row r="28" spans="2:10" s="44" customFormat="1" ht="45" x14ac:dyDescent="0.25">
      <c r="B28" s="47">
        <v>43658</v>
      </c>
      <c r="C28" s="48" t="s">
        <v>25</v>
      </c>
      <c r="D28" s="4" t="s">
        <v>55</v>
      </c>
      <c r="E28" s="49" t="s">
        <v>13</v>
      </c>
      <c r="F28" s="50">
        <v>43721</v>
      </c>
      <c r="G28" s="51" t="s">
        <v>58</v>
      </c>
      <c r="H28" s="31"/>
      <c r="J28" s="45"/>
    </row>
    <row r="29" spans="2:10" ht="60" x14ac:dyDescent="0.25">
      <c r="B29" s="9">
        <v>43658</v>
      </c>
      <c r="C29" s="17" t="s">
        <v>26</v>
      </c>
      <c r="D29" s="4" t="s">
        <v>28</v>
      </c>
      <c r="E29" s="10" t="s">
        <v>13</v>
      </c>
      <c r="F29" s="1">
        <v>43707</v>
      </c>
      <c r="G29" s="46" t="s">
        <v>69</v>
      </c>
      <c r="H29" s="36"/>
      <c r="J29" s="24"/>
    </row>
    <row r="30" spans="2:10" ht="60" x14ac:dyDescent="0.25">
      <c r="B30" s="9">
        <v>43658</v>
      </c>
      <c r="C30" s="17" t="s">
        <v>26</v>
      </c>
      <c r="D30" s="4" t="s">
        <v>60</v>
      </c>
      <c r="E30" s="10" t="s">
        <v>13</v>
      </c>
      <c r="F30" s="1">
        <v>43692</v>
      </c>
      <c r="G30" s="46" t="s">
        <v>54</v>
      </c>
      <c r="H30" s="36"/>
      <c r="J30" s="24"/>
    </row>
    <row r="31" spans="2:10" ht="31.5" x14ac:dyDescent="0.25">
      <c r="B31" s="9">
        <v>43658</v>
      </c>
      <c r="C31" s="17" t="s">
        <v>39</v>
      </c>
      <c r="D31" s="4" t="s">
        <v>38</v>
      </c>
      <c r="E31" s="10" t="s">
        <v>13</v>
      </c>
      <c r="F31" s="1">
        <v>43726</v>
      </c>
      <c r="G31" s="46" t="s">
        <v>77</v>
      </c>
      <c r="H31" s="36" t="s">
        <v>73</v>
      </c>
      <c r="J31" s="24"/>
    </row>
    <row r="32" spans="2:10" s="44" customFormat="1" ht="60" x14ac:dyDescent="0.25">
      <c r="B32" s="9">
        <v>43677</v>
      </c>
      <c r="C32" s="48" t="s">
        <v>26</v>
      </c>
      <c r="D32" s="4" t="s">
        <v>61</v>
      </c>
      <c r="E32" s="10" t="s">
        <v>13</v>
      </c>
      <c r="F32" s="1">
        <v>43692</v>
      </c>
      <c r="G32" s="46" t="s">
        <v>54</v>
      </c>
      <c r="H32" s="36"/>
      <c r="J32" s="45"/>
    </row>
    <row r="33" spans="2:10" s="44" customFormat="1" ht="60" x14ac:dyDescent="0.25">
      <c r="B33" s="9">
        <v>43677</v>
      </c>
      <c r="C33" s="17" t="s">
        <v>26</v>
      </c>
      <c r="D33" s="4" t="s">
        <v>62</v>
      </c>
      <c r="E33" s="10" t="s">
        <v>13</v>
      </c>
      <c r="F33" s="1">
        <v>43692</v>
      </c>
      <c r="G33" s="55" t="s">
        <v>68</v>
      </c>
      <c r="H33" s="36"/>
      <c r="J33" s="45"/>
    </row>
    <row r="34" spans="2:10" s="44" customFormat="1" ht="30" x14ac:dyDescent="0.25">
      <c r="B34" s="9">
        <v>43677</v>
      </c>
      <c r="C34" s="17" t="s">
        <v>63</v>
      </c>
      <c r="D34" s="5" t="s">
        <v>64</v>
      </c>
      <c r="E34" s="10" t="s">
        <v>13</v>
      </c>
      <c r="F34" s="1">
        <v>43707</v>
      </c>
      <c r="G34" s="41" t="s">
        <v>70</v>
      </c>
      <c r="H34" s="36" t="s">
        <v>73</v>
      </c>
      <c r="J34" s="45"/>
    </row>
    <row r="35" spans="2:10" s="44" customFormat="1" ht="60" x14ac:dyDescent="0.25">
      <c r="B35" s="9">
        <v>43708</v>
      </c>
      <c r="C35" s="17" t="s">
        <v>26</v>
      </c>
      <c r="D35" s="5" t="s">
        <v>65</v>
      </c>
      <c r="E35" s="10" t="s">
        <v>13</v>
      </c>
      <c r="F35" s="1">
        <v>43753</v>
      </c>
      <c r="G35" s="53"/>
      <c r="H35" s="36" t="s">
        <v>74</v>
      </c>
      <c r="J35" s="45"/>
    </row>
    <row r="36" spans="2:10" s="44" customFormat="1" ht="45" x14ac:dyDescent="0.25">
      <c r="B36" s="9">
        <v>43677</v>
      </c>
      <c r="C36" s="17" t="s">
        <v>25</v>
      </c>
      <c r="D36" s="5" t="s">
        <v>66</v>
      </c>
      <c r="E36" s="10" t="s">
        <v>13</v>
      </c>
      <c r="F36" s="1">
        <v>43753</v>
      </c>
      <c r="G36" s="54" t="s">
        <v>67</v>
      </c>
      <c r="H36" s="36" t="s">
        <v>75</v>
      </c>
      <c r="J36" s="45"/>
    </row>
    <row r="37" spans="2:10" s="44" customFormat="1" ht="31.5" x14ac:dyDescent="0.25">
      <c r="B37" s="9">
        <v>43721</v>
      </c>
      <c r="C37" s="17" t="s">
        <v>71</v>
      </c>
      <c r="D37" s="4" t="s">
        <v>122</v>
      </c>
      <c r="E37" s="10" t="s">
        <v>13</v>
      </c>
      <c r="F37" s="1" t="s">
        <v>72</v>
      </c>
      <c r="G37" s="53"/>
      <c r="H37" s="36" t="s">
        <v>73</v>
      </c>
      <c r="J37" s="45"/>
    </row>
    <row r="38" spans="2:10" s="44" customFormat="1" ht="31.5" x14ac:dyDescent="0.25">
      <c r="B38" s="9">
        <v>43754</v>
      </c>
      <c r="C38" s="17" t="s">
        <v>117</v>
      </c>
      <c r="D38" s="4" t="s">
        <v>128</v>
      </c>
      <c r="E38" s="10" t="s">
        <v>13</v>
      </c>
      <c r="F38" s="1" t="s">
        <v>72</v>
      </c>
      <c r="G38" s="53"/>
      <c r="H38" s="36" t="s">
        <v>75</v>
      </c>
      <c r="J38" s="45"/>
    </row>
    <row r="39" spans="2:10" s="44" customFormat="1" ht="31.5" x14ac:dyDescent="0.25">
      <c r="B39" s="9">
        <v>43755</v>
      </c>
      <c r="C39" s="17" t="s">
        <v>117</v>
      </c>
      <c r="D39" s="4" t="s">
        <v>118</v>
      </c>
      <c r="E39" s="10" t="s">
        <v>13</v>
      </c>
      <c r="F39" s="1" t="s">
        <v>72</v>
      </c>
      <c r="G39" s="53"/>
      <c r="H39" s="36" t="s">
        <v>75</v>
      </c>
      <c r="J39" s="45"/>
    </row>
    <row r="40" spans="2:10" s="44" customFormat="1" ht="63" x14ac:dyDescent="0.25">
      <c r="B40" s="9">
        <v>43755</v>
      </c>
      <c r="C40" s="17" t="s">
        <v>117</v>
      </c>
      <c r="D40" s="12" t="s">
        <v>127</v>
      </c>
      <c r="E40" s="10" t="s">
        <v>13</v>
      </c>
      <c r="F40" s="1" t="s">
        <v>72</v>
      </c>
      <c r="G40" s="53"/>
      <c r="H40" s="36" t="s">
        <v>75</v>
      </c>
      <c r="J40" s="45"/>
    </row>
    <row r="41" spans="2:10" s="44" customFormat="1" ht="47.25" x14ac:dyDescent="0.25">
      <c r="B41" s="9">
        <v>43755</v>
      </c>
      <c r="C41" s="17" t="s">
        <v>109</v>
      </c>
      <c r="D41" s="4" t="s">
        <v>123</v>
      </c>
      <c r="E41" s="10" t="s">
        <v>13</v>
      </c>
      <c r="F41" s="1" t="s">
        <v>72</v>
      </c>
      <c r="G41" s="53"/>
      <c r="H41" s="36" t="s">
        <v>74</v>
      </c>
      <c r="J41" s="45"/>
    </row>
    <row r="42" spans="2:10" s="44" customFormat="1" ht="31.5" x14ac:dyDescent="0.25">
      <c r="B42" s="9" t="s">
        <v>134</v>
      </c>
      <c r="C42" s="17" t="s">
        <v>91</v>
      </c>
      <c r="D42" s="4" t="s">
        <v>135</v>
      </c>
      <c r="E42" s="10" t="s">
        <v>136</v>
      </c>
      <c r="F42" s="1">
        <v>43784</v>
      </c>
      <c r="G42" s="53"/>
      <c r="H42" s="61"/>
      <c r="J42" s="45"/>
    </row>
    <row r="43" spans="2:10" s="44" customFormat="1" ht="31.5" x14ac:dyDescent="0.25">
      <c r="B43" s="9">
        <v>43768</v>
      </c>
      <c r="C43" s="17" t="s">
        <v>36</v>
      </c>
      <c r="D43" s="4" t="s">
        <v>37</v>
      </c>
      <c r="E43" s="10" t="s">
        <v>35</v>
      </c>
      <c r="F43" s="1">
        <v>43798</v>
      </c>
      <c r="G43" s="53"/>
      <c r="H43" s="61"/>
      <c r="J43" s="45"/>
    </row>
    <row r="44" spans="2:10" ht="32.25" thickBot="1" x14ac:dyDescent="0.3">
      <c r="B44" s="25">
        <v>43769</v>
      </c>
      <c r="C44" s="26" t="s">
        <v>117</v>
      </c>
      <c r="D44" s="27" t="s">
        <v>133</v>
      </c>
      <c r="E44" s="28" t="s">
        <v>136</v>
      </c>
      <c r="F44" s="29">
        <v>43791</v>
      </c>
      <c r="G44" s="52"/>
      <c r="H44" s="37"/>
      <c r="J44" s="24"/>
    </row>
  </sheetData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BADA-5ADB-46CB-84C0-EF542D3D4F90}">
  <dimension ref="B2:K37"/>
  <sheetViews>
    <sheetView workbookViewId="0"/>
  </sheetViews>
  <sheetFormatPr defaultRowHeight="15" x14ac:dyDescent="0.25"/>
  <cols>
    <col min="2" max="2" width="33" bestFit="1" customWidth="1"/>
    <col min="3" max="4" width="13.85546875" bestFit="1" customWidth="1"/>
    <col min="5" max="5" width="11.140625" bestFit="1" customWidth="1"/>
    <col min="8" max="8" width="23.5703125" bestFit="1" customWidth="1"/>
    <col min="9" max="10" width="13.85546875" bestFit="1" customWidth="1"/>
    <col min="11" max="11" width="15.7109375" bestFit="1" customWidth="1"/>
  </cols>
  <sheetData>
    <row r="2" spans="2:11" x14ac:dyDescent="0.25">
      <c r="B2" s="60" t="s">
        <v>108</v>
      </c>
      <c r="C2" s="60" t="s">
        <v>80</v>
      </c>
      <c r="D2" s="60" t="s">
        <v>81</v>
      </c>
      <c r="E2" s="60" t="s">
        <v>82</v>
      </c>
      <c r="H2" s="60" t="s">
        <v>79</v>
      </c>
      <c r="I2" s="60" t="s">
        <v>80</v>
      </c>
      <c r="J2" s="60" t="s">
        <v>81</v>
      </c>
      <c r="K2" s="60" t="s">
        <v>116</v>
      </c>
    </row>
    <row r="3" spans="2:11" x14ac:dyDescent="0.25">
      <c r="B3" t="s">
        <v>83</v>
      </c>
      <c r="C3">
        <v>2</v>
      </c>
      <c r="D3">
        <v>2</v>
      </c>
      <c r="E3" s="59">
        <f>D3/C3</f>
        <v>1</v>
      </c>
      <c r="H3" t="s">
        <v>109</v>
      </c>
      <c r="I3">
        <f>SUM(C3:C14)+C23</f>
        <v>69</v>
      </c>
      <c r="J3">
        <f>SUM(D3:D14)+D23</f>
        <v>62</v>
      </c>
      <c r="K3" s="59">
        <f>J3/I3</f>
        <v>0.89855072463768115</v>
      </c>
    </row>
    <row r="4" spans="2:11" x14ac:dyDescent="0.25">
      <c r="B4" t="s">
        <v>84</v>
      </c>
      <c r="C4">
        <v>1</v>
      </c>
      <c r="D4">
        <v>1</v>
      </c>
      <c r="E4" s="59">
        <f t="shared" ref="E4:E37" si="0">D4/C4</f>
        <v>1</v>
      </c>
      <c r="H4" t="s">
        <v>110</v>
      </c>
      <c r="I4">
        <f>C15</f>
        <v>14</v>
      </c>
      <c r="J4">
        <f>D15</f>
        <v>9</v>
      </c>
      <c r="K4" s="59">
        <f t="shared" ref="K4:K7" si="1">J4/I4</f>
        <v>0.6428571428571429</v>
      </c>
    </row>
    <row r="5" spans="2:11" x14ac:dyDescent="0.25">
      <c r="B5" t="s">
        <v>85</v>
      </c>
      <c r="C5">
        <v>15</v>
      </c>
      <c r="D5">
        <v>14</v>
      </c>
      <c r="E5" s="59">
        <f t="shared" si="0"/>
        <v>0.93333333333333335</v>
      </c>
      <c r="H5" t="s">
        <v>95</v>
      </c>
      <c r="I5">
        <f>SUM(C17:C19)</f>
        <v>5</v>
      </c>
      <c r="J5">
        <f>SUM(D17:D19)</f>
        <v>1</v>
      </c>
      <c r="K5" s="59">
        <f t="shared" si="1"/>
        <v>0.2</v>
      </c>
    </row>
    <row r="6" spans="2:11" x14ac:dyDescent="0.25">
      <c r="B6" t="s">
        <v>87</v>
      </c>
      <c r="C6">
        <v>13</v>
      </c>
      <c r="D6">
        <v>13</v>
      </c>
      <c r="E6" s="59">
        <f t="shared" si="0"/>
        <v>1</v>
      </c>
      <c r="H6" t="s">
        <v>114</v>
      </c>
      <c r="I6">
        <f>C22+C24+C25+C26+SUM(C30:C33)</f>
        <v>8</v>
      </c>
      <c r="J6">
        <f>D22+D24+D25+D26+SUM(D30:D33)</f>
        <v>4</v>
      </c>
      <c r="K6" s="59">
        <f t="shared" si="1"/>
        <v>0.5</v>
      </c>
    </row>
    <row r="7" spans="2:11" x14ac:dyDescent="0.25">
      <c r="B7" t="s">
        <v>88</v>
      </c>
      <c r="C7">
        <v>16</v>
      </c>
      <c r="D7">
        <v>14</v>
      </c>
      <c r="E7" s="59">
        <f t="shared" si="0"/>
        <v>0.875</v>
      </c>
      <c r="H7" t="s">
        <v>115</v>
      </c>
      <c r="I7">
        <f>C16+C20+C21+C27+C28+C29+C34+C35</f>
        <v>11</v>
      </c>
      <c r="J7">
        <f>D16+D20+D21+D27+D28+D29+D34+D35</f>
        <v>4</v>
      </c>
      <c r="K7" s="59">
        <f t="shared" si="1"/>
        <v>0.36363636363636365</v>
      </c>
    </row>
    <row r="8" spans="2:11" x14ac:dyDescent="0.25">
      <c r="B8" t="s">
        <v>89</v>
      </c>
      <c r="C8">
        <v>15</v>
      </c>
      <c r="D8">
        <v>15</v>
      </c>
      <c r="E8" s="59">
        <f t="shared" si="0"/>
        <v>1</v>
      </c>
    </row>
    <row r="9" spans="2:11" x14ac:dyDescent="0.25">
      <c r="B9" t="s">
        <v>86</v>
      </c>
      <c r="C9">
        <v>1</v>
      </c>
      <c r="D9">
        <v>1</v>
      </c>
      <c r="E9" s="59">
        <f t="shared" si="0"/>
        <v>1</v>
      </c>
      <c r="H9" t="s">
        <v>107</v>
      </c>
      <c r="I9">
        <f>SUM(I3:I7)</f>
        <v>107</v>
      </c>
      <c r="J9">
        <f>SUM(J3:J7)</f>
        <v>80</v>
      </c>
      <c r="K9" s="59">
        <f>J9/I9</f>
        <v>0.74766355140186913</v>
      </c>
    </row>
    <row r="10" spans="2:11" x14ac:dyDescent="0.25">
      <c r="B10" t="s">
        <v>90</v>
      </c>
      <c r="C10">
        <v>1</v>
      </c>
      <c r="D10">
        <v>1</v>
      </c>
      <c r="E10" s="59">
        <f t="shared" si="0"/>
        <v>1</v>
      </c>
    </row>
    <row r="11" spans="2:11" x14ac:dyDescent="0.25">
      <c r="B11" t="s">
        <v>91</v>
      </c>
      <c r="C11">
        <v>1</v>
      </c>
      <c r="D11">
        <v>0</v>
      </c>
      <c r="E11" s="59">
        <f t="shared" si="0"/>
        <v>0</v>
      </c>
    </row>
    <row r="12" spans="2:11" x14ac:dyDescent="0.25">
      <c r="B12" t="s">
        <v>92</v>
      </c>
      <c r="C12">
        <v>1</v>
      </c>
      <c r="D12">
        <v>0</v>
      </c>
      <c r="E12" s="59">
        <f t="shared" si="0"/>
        <v>0</v>
      </c>
    </row>
    <row r="13" spans="2:11" x14ac:dyDescent="0.25">
      <c r="B13" t="s">
        <v>2</v>
      </c>
      <c r="C13">
        <v>1</v>
      </c>
      <c r="D13">
        <v>0</v>
      </c>
      <c r="E13" s="59">
        <f t="shared" si="0"/>
        <v>0</v>
      </c>
    </row>
    <row r="14" spans="2:11" x14ac:dyDescent="0.25">
      <c r="B14" t="s">
        <v>93</v>
      </c>
      <c r="C14">
        <v>1</v>
      </c>
      <c r="D14">
        <v>0</v>
      </c>
      <c r="E14" s="59">
        <f t="shared" si="0"/>
        <v>0</v>
      </c>
    </row>
    <row r="15" spans="2:11" x14ac:dyDescent="0.25">
      <c r="B15" t="s">
        <v>126</v>
      </c>
      <c r="C15">
        <v>14</v>
      </c>
      <c r="D15">
        <v>9</v>
      </c>
      <c r="E15" s="59">
        <f t="shared" si="0"/>
        <v>0.6428571428571429</v>
      </c>
    </row>
    <row r="16" spans="2:11" x14ac:dyDescent="0.25">
      <c r="B16" t="s">
        <v>94</v>
      </c>
      <c r="C16">
        <v>1</v>
      </c>
      <c r="D16">
        <v>1</v>
      </c>
      <c r="E16" s="59">
        <f t="shared" si="0"/>
        <v>1</v>
      </c>
    </row>
    <row r="17" spans="2:5" x14ac:dyDescent="0.25">
      <c r="B17" t="s">
        <v>111</v>
      </c>
      <c r="C17">
        <v>1</v>
      </c>
      <c r="D17">
        <v>1</v>
      </c>
      <c r="E17" s="59">
        <f t="shared" si="0"/>
        <v>1</v>
      </c>
    </row>
    <row r="18" spans="2:5" x14ac:dyDescent="0.25">
      <c r="B18" t="s">
        <v>112</v>
      </c>
      <c r="C18">
        <v>2</v>
      </c>
      <c r="D18">
        <v>0</v>
      </c>
      <c r="E18" s="59">
        <f t="shared" si="0"/>
        <v>0</v>
      </c>
    </row>
    <row r="19" spans="2:5" x14ac:dyDescent="0.25">
      <c r="B19" t="s">
        <v>113</v>
      </c>
      <c r="C19">
        <v>2</v>
      </c>
      <c r="D19">
        <v>0</v>
      </c>
      <c r="E19" s="59">
        <f t="shared" si="0"/>
        <v>0</v>
      </c>
    </row>
    <row r="20" spans="2:5" x14ac:dyDescent="0.25">
      <c r="B20" t="s">
        <v>96</v>
      </c>
      <c r="C20">
        <v>2</v>
      </c>
      <c r="D20">
        <v>1</v>
      </c>
      <c r="E20" s="59">
        <f t="shared" si="0"/>
        <v>0.5</v>
      </c>
    </row>
    <row r="21" spans="2:5" x14ac:dyDescent="0.25">
      <c r="B21" t="s">
        <v>97</v>
      </c>
      <c r="C21">
        <v>1</v>
      </c>
      <c r="D21">
        <v>1</v>
      </c>
      <c r="E21" s="59">
        <f t="shared" si="0"/>
        <v>1</v>
      </c>
    </row>
    <row r="22" spans="2:5" x14ac:dyDescent="0.25">
      <c r="B22" t="s">
        <v>98</v>
      </c>
      <c r="C22">
        <v>1</v>
      </c>
      <c r="D22">
        <v>1</v>
      </c>
      <c r="E22" s="59">
        <f t="shared" si="0"/>
        <v>1</v>
      </c>
    </row>
    <row r="23" spans="2:5" x14ac:dyDescent="0.25">
      <c r="B23" t="s">
        <v>99</v>
      </c>
      <c r="C23">
        <v>1</v>
      </c>
      <c r="D23">
        <v>1</v>
      </c>
      <c r="E23" s="59">
        <f t="shared" si="0"/>
        <v>1</v>
      </c>
    </row>
    <row r="24" spans="2:5" x14ac:dyDescent="0.25">
      <c r="B24" t="s">
        <v>100</v>
      </c>
      <c r="C24">
        <v>1</v>
      </c>
      <c r="D24">
        <v>1</v>
      </c>
      <c r="E24" s="59">
        <f t="shared" si="0"/>
        <v>1</v>
      </c>
    </row>
    <row r="25" spans="2:5" x14ac:dyDescent="0.25">
      <c r="B25" t="s">
        <v>101</v>
      </c>
      <c r="C25">
        <v>1</v>
      </c>
      <c r="D25">
        <v>1</v>
      </c>
      <c r="E25" s="59">
        <f t="shared" si="0"/>
        <v>1</v>
      </c>
    </row>
    <row r="26" spans="2:5" x14ac:dyDescent="0.25">
      <c r="B26" t="s">
        <v>102</v>
      </c>
      <c r="C26">
        <v>1</v>
      </c>
      <c r="D26">
        <v>1</v>
      </c>
      <c r="E26" s="59">
        <f t="shared" si="0"/>
        <v>1</v>
      </c>
    </row>
    <row r="27" spans="2:5" x14ac:dyDescent="0.25">
      <c r="B27" t="s">
        <v>103</v>
      </c>
      <c r="C27">
        <v>1</v>
      </c>
      <c r="D27">
        <v>0</v>
      </c>
      <c r="E27" s="59">
        <f t="shared" si="0"/>
        <v>0</v>
      </c>
    </row>
    <row r="28" spans="2:5" x14ac:dyDescent="0.25">
      <c r="B28" t="s">
        <v>65</v>
      </c>
      <c r="C28">
        <v>1</v>
      </c>
      <c r="D28">
        <v>0</v>
      </c>
      <c r="E28" s="59">
        <f t="shared" si="0"/>
        <v>0</v>
      </c>
    </row>
    <row r="29" spans="2:5" x14ac:dyDescent="0.25">
      <c r="B29" t="s">
        <v>104</v>
      </c>
      <c r="C29">
        <v>2</v>
      </c>
      <c r="D29">
        <v>1</v>
      </c>
      <c r="E29" s="59">
        <f t="shared" si="0"/>
        <v>0.5</v>
      </c>
    </row>
    <row r="30" spans="2:5" x14ac:dyDescent="0.25">
      <c r="B30" t="s">
        <v>105</v>
      </c>
      <c r="C30">
        <v>1</v>
      </c>
      <c r="D30">
        <v>0</v>
      </c>
      <c r="E30" s="59">
        <f t="shared" si="0"/>
        <v>0</v>
      </c>
    </row>
    <row r="31" spans="2:5" x14ac:dyDescent="0.25">
      <c r="B31" t="s">
        <v>119</v>
      </c>
      <c r="C31">
        <v>1</v>
      </c>
      <c r="D31">
        <v>0</v>
      </c>
      <c r="E31" s="59">
        <f t="shared" ref="E31:E34" si="2">D31/C31</f>
        <v>0</v>
      </c>
    </row>
    <row r="32" spans="2:5" x14ac:dyDescent="0.25">
      <c r="B32" t="s">
        <v>120</v>
      </c>
      <c r="C32">
        <v>1</v>
      </c>
      <c r="D32">
        <v>0</v>
      </c>
      <c r="E32" s="59">
        <f t="shared" si="2"/>
        <v>0</v>
      </c>
    </row>
    <row r="33" spans="2:6" x14ac:dyDescent="0.25">
      <c r="B33" t="s">
        <v>121</v>
      </c>
      <c r="C33">
        <v>1</v>
      </c>
      <c r="D33">
        <v>0</v>
      </c>
      <c r="E33" s="59">
        <f t="shared" si="2"/>
        <v>0</v>
      </c>
    </row>
    <row r="34" spans="2:6" x14ac:dyDescent="0.25">
      <c r="B34" t="s">
        <v>124</v>
      </c>
      <c r="C34">
        <v>2</v>
      </c>
      <c r="D34">
        <v>0</v>
      </c>
      <c r="E34" s="59">
        <f t="shared" si="2"/>
        <v>0</v>
      </c>
      <c r="F34" t="s">
        <v>125</v>
      </c>
    </row>
    <row r="35" spans="2:6" x14ac:dyDescent="0.25">
      <c r="B35" t="s">
        <v>106</v>
      </c>
      <c r="C35">
        <v>1</v>
      </c>
      <c r="D35">
        <v>0</v>
      </c>
      <c r="E35" s="59">
        <f t="shared" si="0"/>
        <v>0</v>
      </c>
    </row>
    <row r="37" spans="2:6" x14ac:dyDescent="0.25">
      <c r="B37" t="s">
        <v>107</v>
      </c>
      <c r="C37">
        <f>SUM(C3:C35)</f>
        <v>107</v>
      </c>
      <c r="D37">
        <f>SUM(D3:D35)</f>
        <v>80</v>
      </c>
      <c r="E37" s="59">
        <f t="shared" si="0"/>
        <v>0.74766355140186913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ByFile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Kingdon, Joanna Helen</dc:creator>
  <cp:lastModifiedBy>Perchard, Anthony Mark Philip</cp:lastModifiedBy>
  <cp:lastPrinted>2019-07-12T09:23:27Z</cp:lastPrinted>
  <dcterms:created xsi:type="dcterms:W3CDTF">2018-08-01T14:37:32Z</dcterms:created>
  <dcterms:modified xsi:type="dcterms:W3CDTF">2019-10-31T11:07:57Z</dcterms:modified>
</cp:coreProperties>
</file>