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0" yWindow="0" windowWidth="22460" windowHeight="118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TR55717</author>
  </authors>
  <commentList>
    <comment ref="G6" authorId="0">
      <text>
        <r>
          <rPr>
            <b/>
            <sz val="8"/>
            <rFont val="Tahoma"/>
            <family val="0"/>
          </rPr>
          <t>Brought forward</t>
        </r>
      </text>
    </comment>
  </commentList>
</comments>
</file>

<file path=xl/sharedStrings.xml><?xml version="1.0" encoding="utf-8"?>
<sst xmlns="http://schemas.openxmlformats.org/spreadsheetml/2006/main" count="266" uniqueCount="95">
  <si>
    <t>Site Name</t>
  </si>
  <si>
    <t>LDZ</t>
  </si>
  <si>
    <t>Exit Zones</t>
  </si>
  <si>
    <t>Meter Type</t>
  </si>
  <si>
    <t>2011 Validation Due Month</t>
  </si>
  <si>
    <t>2011 Validation Start Date</t>
  </si>
  <si>
    <t>2011 Validation End Date</t>
  </si>
  <si>
    <t>2011 Start &lt; 12 months of previous end date?</t>
  </si>
  <si>
    <t>Validation Type</t>
  </si>
  <si>
    <t>2010 Validation Start Date</t>
  </si>
  <si>
    <t>2010 Validation End Date</t>
  </si>
  <si>
    <t>2010 Start &lt; 12 months of previous end date?</t>
  </si>
  <si>
    <t>2009  Validation Start Date</t>
  </si>
  <si>
    <t>2009  Validation End  Date</t>
  </si>
  <si>
    <t>ABERDEEN</t>
  </si>
  <si>
    <t>SC</t>
  </si>
  <si>
    <t>ORIFICE</t>
  </si>
  <si>
    <t>SC006(24-9-10)</t>
  </si>
  <si>
    <t>Routine</t>
  </si>
  <si>
    <t>ARMADALE</t>
  </si>
  <si>
    <t>BALGRAY</t>
  </si>
  <si>
    <t>SC007(23-10-12)</t>
  </si>
  <si>
    <t>BATHGATE</t>
  </si>
  <si>
    <t>USM</t>
  </si>
  <si>
    <t>SC008(6-1-11)</t>
  </si>
  <si>
    <t>BRAISHFIELD A</t>
  </si>
  <si>
    <t>SO</t>
  </si>
  <si>
    <t>BRAISHFIELD B</t>
  </si>
  <si>
    <t>BROXBURN</t>
  </si>
  <si>
    <t>CARESTON</t>
  </si>
  <si>
    <t>TURBINE</t>
  </si>
  <si>
    <t>SC005(2-9-10),SC009(17-1-11)</t>
  </si>
  <si>
    <t>DRUM</t>
  </si>
  <si>
    <t>SE</t>
  </si>
  <si>
    <t>SE004(10-1-11)</t>
  </si>
  <si>
    <t>SE002</t>
  </si>
  <si>
    <t>HARDWICK</t>
  </si>
  <si>
    <t>HUME</t>
  </si>
  <si>
    <t>IPSDEN A</t>
  </si>
  <si>
    <t>IPSDEN B</t>
  </si>
  <si>
    <t>KINKNOCKIE</t>
  </si>
  <si>
    <t>LANGHOLM</t>
  </si>
  <si>
    <t>LOCKERBIE</t>
  </si>
  <si>
    <t>MAPPOWDER</t>
  </si>
  <si>
    <t>NETHER HOWCLEUGH</t>
  </si>
  <si>
    <t>SC004</t>
  </si>
  <si>
    <t>PITCAIRNGREEN</t>
  </si>
  <si>
    <t>SHORNE</t>
  </si>
  <si>
    <t>ST FERGUS</t>
  </si>
  <si>
    <t>STRANRAER</t>
  </si>
  <si>
    <t>SOUTRA</t>
  </si>
  <si>
    <t>TATSFIELD</t>
  </si>
  <si>
    <t>SE001</t>
  </si>
  <si>
    <t>WINKFIELD SE</t>
  </si>
  <si>
    <t>WINKFIELD SO</t>
  </si>
  <si>
    <t>&gt;=</t>
  </si>
  <si>
    <t>2010 Validation Due Date</t>
  </si>
  <si>
    <t>See Note</t>
  </si>
  <si>
    <t>Note</t>
  </si>
  <si>
    <t>Sites previously validated during periods of very low summer demand.</t>
  </si>
  <si>
    <t>Low demand prevented meaningful pre- and post-validation checks by GCC.</t>
  </si>
  <si>
    <t>Validation therefore replanned for periods of higher demand (January / February)</t>
  </si>
  <si>
    <t>N1</t>
  </si>
  <si>
    <t>N3</t>
  </si>
  <si>
    <t>S2</t>
  </si>
  <si>
    <t>S6</t>
  </si>
  <si>
    <t>N2</t>
  </si>
  <si>
    <t>S1</t>
  </si>
  <si>
    <t>S7</t>
  </si>
  <si>
    <t>SE003</t>
  </si>
  <si>
    <t>SO008(12-10-11)</t>
  </si>
  <si>
    <t>2012 Validation Due Month</t>
  </si>
  <si>
    <t>2012 Validation Start Date</t>
  </si>
  <si>
    <t>2012 Validation End Date</t>
  </si>
  <si>
    <t>2012 Start &lt; 12 months of previous end date?</t>
  </si>
  <si>
    <t>FARNINGHAM A</t>
  </si>
  <si>
    <t>FARNINGHAM B</t>
  </si>
  <si>
    <t>BURNHERVIE</t>
  </si>
  <si>
    <t>GLENMAVIS (WINTER)</t>
  </si>
  <si>
    <t>GLENMAVIS (SUMMER)</t>
  </si>
  <si>
    <t>TRUE</t>
  </si>
  <si>
    <t>New site</t>
  </si>
  <si>
    <t>MER's Open</t>
  </si>
  <si>
    <t>MER's Published</t>
  </si>
  <si>
    <t>SO002, SO010</t>
  </si>
  <si>
    <t>SO004(10-1-11), SO011(26-10-11)</t>
  </si>
  <si>
    <t>SO001, SO003</t>
  </si>
  <si>
    <t>SO005(13-1-11),SO006(14-1-11),SO007(20-1-11)</t>
  </si>
  <si>
    <t>SO009, SO012</t>
  </si>
  <si>
    <t>SC002</t>
  </si>
  <si>
    <t>SC001, SC003</t>
  </si>
  <si>
    <t>SC010(8-11-11)</t>
  </si>
  <si>
    <t>SC012(5-9-12)</t>
  </si>
  <si>
    <t>SO013(5-7-12)</t>
  </si>
  <si>
    <t>SC011(10-8-12)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</si>
</sst>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  <numFmt numFmtId="166" formatCode="dd/mm/yy;@"/>
    <numFmt numFmtId="167" formatCode="dd\-mmm\-yyyy"/>
    <numFmt numFmtId="168" formatCode="mmm\-yyyy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8"/>
      <name val="Tahom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7" fontId="0" fillId="0" borderId="14" xfId="0" applyNumberFormat="1" applyBorder="1" applyAlignment="1">
      <alignment horizontal="center" vertical="center" wrapText="1"/>
    </xf>
    <xf numFmtId="167" fontId="0" fillId="0" borderId="13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7" fontId="0" fillId="0" borderId="17" xfId="0" applyNumberFormat="1" applyBorder="1" applyAlignment="1">
      <alignment horizontal="center" vertical="center" wrapText="1"/>
    </xf>
    <xf numFmtId="167" fontId="0" fillId="0" borderId="16" xfId="0" applyNumberFormat="1" applyBorder="1" applyAlignment="1">
      <alignment horizontal="center" vertical="center" wrapText="1"/>
    </xf>
    <xf numFmtId="167" fontId="0" fillId="0" borderId="18" xfId="0" applyNumberForma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0" borderId="0" xfId="0" applyNumberFormat="1" applyAlignment="1">
      <alignment/>
    </xf>
    <xf numFmtId="0" fontId="1" fillId="24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0" fontId="1" fillId="0" borderId="24" xfId="0" applyNumberFormat="1" applyFont="1" applyBorder="1" applyAlignment="1">
      <alignment horizontal="center" vertical="center"/>
    </xf>
    <xf numFmtId="167" fontId="0" fillId="0" borderId="13" xfId="0" applyNumberFormat="1" applyFill="1" applyBorder="1" applyAlignment="1">
      <alignment horizontal="center" vertical="center" wrapText="1"/>
    </xf>
    <xf numFmtId="167" fontId="0" fillId="0" borderId="14" xfId="0" applyNumberFormat="1" applyFill="1" applyBorder="1" applyAlignment="1">
      <alignment horizontal="center" vertical="center" wrapText="1"/>
    </xf>
    <xf numFmtId="15" fontId="0" fillId="0" borderId="25" xfId="0" applyNumberFormat="1" applyBorder="1" applyAlignment="1">
      <alignment horizontal="center" vertical="center" wrapText="1"/>
    </xf>
    <xf numFmtId="15" fontId="0" fillId="0" borderId="26" xfId="0" applyNumberFormat="1" applyBorder="1" applyAlignment="1">
      <alignment horizontal="center" vertical="center" wrapText="1"/>
    </xf>
    <xf numFmtId="16" fontId="0" fillId="0" borderId="25" xfId="0" applyNumberFormat="1" applyBorder="1" applyAlignment="1">
      <alignment horizontal="center" vertical="center" wrapText="1"/>
    </xf>
    <xf numFmtId="167" fontId="0" fillId="0" borderId="16" xfId="0" applyNumberFormat="1" applyFill="1" applyBorder="1" applyAlignment="1">
      <alignment horizontal="center" vertical="center" wrapText="1"/>
    </xf>
    <xf numFmtId="167" fontId="0" fillId="0" borderId="17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67" fontId="0" fillId="0" borderId="27" xfId="0" applyNumberForma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47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4"/>
  <sheetViews>
    <sheetView tabSelected="1" zoomScale="75" zoomScaleNormal="75" workbookViewId="0" topLeftCell="A1">
      <pane xSplit="6" ySplit="2" topLeftCell="G9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17" sqref="B17"/>
    </sheetView>
  </sheetViews>
  <sheetFormatPr defaultColWidth="8.8515625" defaultRowHeight="12.75"/>
  <cols>
    <col min="1" max="1" width="23.7109375" style="0" customWidth="1"/>
    <col min="2" max="3" width="8.8515625" style="0" customWidth="1"/>
    <col min="4" max="4" width="13.7109375" style="0" customWidth="1"/>
    <col min="5" max="5" width="31.7109375" style="0" customWidth="1"/>
    <col min="6" max="6" width="17.421875" style="0" customWidth="1"/>
    <col min="7" max="9" width="11.8515625" style="0" customWidth="1"/>
    <col min="10" max="10" width="13.7109375" style="0" customWidth="1"/>
    <col min="11" max="11" width="13.7109375" style="0" hidden="1" customWidth="1"/>
    <col min="12" max="12" width="11.8515625" style="0" customWidth="1"/>
    <col min="13" max="16" width="18.7109375" style="0" customWidth="1"/>
    <col min="17" max="17" width="18.7109375" style="0" hidden="1" customWidth="1"/>
    <col min="18" max="22" width="18.7109375" style="0" customWidth="1"/>
    <col min="23" max="23" width="18.7109375" style="0" hidden="1" customWidth="1"/>
    <col min="24" max="26" width="18.7109375" style="0" customWidth="1"/>
    <col min="27" max="28" width="8.8515625" style="0" customWidth="1"/>
    <col min="29" max="29" width="9.421875" style="0" bestFit="1" customWidth="1"/>
  </cols>
  <sheetData>
    <row r="1" ht="13.5" thickBot="1"/>
    <row r="2" spans="1:26" ht="59.25" customHeight="1" thickTop="1">
      <c r="A2" s="1" t="s">
        <v>0</v>
      </c>
      <c r="B2" s="2" t="s">
        <v>1</v>
      </c>
      <c r="C2" s="2" t="s">
        <v>2</v>
      </c>
      <c r="D2" s="3" t="s">
        <v>3</v>
      </c>
      <c r="E2" s="1" t="s">
        <v>82</v>
      </c>
      <c r="F2" s="3" t="s">
        <v>83</v>
      </c>
      <c r="G2" s="1" t="s">
        <v>71</v>
      </c>
      <c r="H2" s="2" t="s">
        <v>72</v>
      </c>
      <c r="I2" s="2" t="s">
        <v>73</v>
      </c>
      <c r="J2" s="2" t="s">
        <v>74</v>
      </c>
      <c r="K2" s="24"/>
      <c r="L2" s="3" t="s">
        <v>8</v>
      </c>
      <c r="M2" s="1" t="s">
        <v>4</v>
      </c>
      <c r="N2" s="2" t="s">
        <v>5</v>
      </c>
      <c r="O2" s="2" t="s">
        <v>6</v>
      </c>
      <c r="P2" s="2" t="s">
        <v>7</v>
      </c>
      <c r="Q2" s="24"/>
      <c r="R2" s="3" t="s">
        <v>8</v>
      </c>
      <c r="S2" s="1" t="s">
        <v>56</v>
      </c>
      <c r="T2" s="2" t="s">
        <v>9</v>
      </c>
      <c r="U2" s="2" t="s">
        <v>10</v>
      </c>
      <c r="V2" s="2" t="s">
        <v>11</v>
      </c>
      <c r="W2" s="24"/>
      <c r="X2" s="3" t="s">
        <v>8</v>
      </c>
      <c r="Y2" s="1" t="s">
        <v>12</v>
      </c>
      <c r="Z2" s="3" t="s">
        <v>13</v>
      </c>
    </row>
    <row r="3" spans="1:26" ht="29.25" customHeight="1">
      <c r="A3" s="4" t="s">
        <v>37</v>
      </c>
      <c r="B3" s="5" t="s">
        <v>15</v>
      </c>
      <c r="C3" s="5" t="s">
        <v>63</v>
      </c>
      <c r="D3" s="6" t="s">
        <v>30</v>
      </c>
      <c r="E3" s="7"/>
      <c r="F3" s="6"/>
      <c r="G3" s="30">
        <v>40983</v>
      </c>
      <c r="H3" s="30">
        <v>40976</v>
      </c>
      <c r="I3" s="30">
        <v>40989</v>
      </c>
      <c r="J3" s="21" t="str">
        <f aca="true" ca="1" t="shared" si="0" ref="J3:J33">IF(G3&gt;=TODAY(),"TRUE",IF(I3&gt;=(G3+16),"FALSE",IF((I3&lt;=G3-16),"FALSE","TRUE")))</f>
        <v>TRUE</v>
      </c>
      <c r="K3" s="25">
        <f aca="true" t="shared" si="1" ref="K3:K33">IF(J3="TRUE",1,0)</f>
        <v>1</v>
      </c>
      <c r="L3" s="6" t="s">
        <v>18</v>
      </c>
      <c r="M3" s="9">
        <f aca="true" t="shared" si="2" ref="M3:M16">S3+365</f>
        <v>40617</v>
      </c>
      <c r="N3" s="8">
        <v>40617</v>
      </c>
      <c r="O3" s="8">
        <v>40631</v>
      </c>
      <c r="P3" s="21" t="str">
        <f aca="true" ca="1" t="shared" si="3" ref="P3:P16">IF(M3&gt;=TODAY(),"TRUE",IF(O3&gt;=(M3+16),"FALSE",IF((O3&lt;=M3-16),"FALSE","TRUE")))</f>
        <v>TRUE</v>
      </c>
      <c r="Q3" s="25">
        <f aca="true" t="shared" si="4" ref="Q3:Q16">IF(P3="TRUE",1,0)</f>
        <v>1</v>
      </c>
      <c r="R3" s="6" t="s">
        <v>18</v>
      </c>
      <c r="S3" s="9">
        <v>40252</v>
      </c>
      <c r="T3" s="8">
        <v>40252</v>
      </c>
      <c r="U3" s="8">
        <v>40253</v>
      </c>
      <c r="V3" s="21" t="str">
        <f aca="true" ca="1" t="shared" si="5" ref="V3:V16">IF(S3&gt;=TODAY(),"TRUE",IF(U3&gt;=(S3+16),"FALSE",IF((U3&lt;=S3-16),"FALSE","TRUE")))</f>
        <v>TRUE</v>
      </c>
      <c r="W3" s="25">
        <f aca="true" t="shared" si="6" ref="W3:W16">IF(V3="TRUE",1,0)</f>
        <v>1</v>
      </c>
      <c r="X3" s="6" t="s">
        <v>18</v>
      </c>
      <c r="Y3" s="9">
        <v>39889</v>
      </c>
      <c r="Z3" s="10">
        <v>39918</v>
      </c>
    </row>
    <row r="4" spans="1:26" ht="29.25" customHeight="1">
      <c r="A4" s="4" t="s">
        <v>50</v>
      </c>
      <c r="B4" s="5" t="s">
        <v>15</v>
      </c>
      <c r="C4" s="5" t="s">
        <v>63</v>
      </c>
      <c r="D4" s="6" t="s">
        <v>16</v>
      </c>
      <c r="E4" s="7"/>
      <c r="F4" s="6"/>
      <c r="G4" s="30">
        <v>40983</v>
      </c>
      <c r="H4" s="30">
        <v>40988</v>
      </c>
      <c r="I4" s="30">
        <v>40990</v>
      </c>
      <c r="J4" s="21" t="str">
        <f ca="1" t="shared" si="0"/>
        <v>TRUE</v>
      </c>
      <c r="K4" s="25">
        <f t="shared" si="1"/>
        <v>1</v>
      </c>
      <c r="L4" s="6" t="s">
        <v>18</v>
      </c>
      <c r="M4" s="9">
        <f t="shared" si="2"/>
        <v>40709</v>
      </c>
      <c r="N4" s="8">
        <v>40694</v>
      </c>
      <c r="O4" s="8">
        <v>40696</v>
      </c>
      <c r="P4" s="21" t="str">
        <f ca="1" t="shared" si="3"/>
        <v>TRUE</v>
      </c>
      <c r="Q4" s="25">
        <f t="shared" si="4"/>
        <v>1</v>
      </c>
      <c r="R4" s="6" t="s">
        <v>18</v>
      </c>
      <c r="S4" s="9">
        <v>40344</v>
      </c>
      <c r="T4" s="8">
        <v>40358</v>
      </c>
      <c r="U4" s="8">
        <v>40359</v>
      </c>
      <c r="V4" s="21" t="str">
        <f ca="1" t="shared" si="5"/>
        <v>TRUE</v>
      </c>
      <c r="W4" s="25">
        <f t="shared" si="6"/>
        <v>1</v>
      </c>
      <c r="X4" s="6" t="s">
        <v>18</v>
      </c>
      <c r="Y4" s="9">
        <v>39944</v>
      </c>
      <c r="Z4" s="10">
        <v>39976</v>
      </c>
    </row>
    <row r="5" spans="1:26" ht="29.25" customHeight="1">
      <c r="A5" s="4" t="s">
        <v>20</v>
      </c>
      <c r="B5" s="5" t="s">
        <v>15</v>
      </c>
      <c r="C5" s="5" t="s">
        <v>62</v>
      </c>
      <c r="D5" s="6" t="s">
        <v>16</v>
      </c>
      <c r="E5" s="7" t="s">
        <v>21</v>
      </c>
      <c r="F5" s="6"/>
      <c r="G5" s="30">
        <v>41014</v>
      </c>
      <c r="H5" s="30">
        <v>41029</v>
      </c>
      <c r="I5" s="30">
        <v>41032</v>
      </c>
      <c r="J5" s="21" t="str">
        <f ca="1" t="shared" si="0"/>
        <v>FALSE</v>
      </c>
      <c r="K5" s="25">
        <f t="shared" si="1"/>
        <v>0</v>
      </c>
      <c r="L5" s="6" t="s">
        <v>18</v>
      </c>
      <c r="M5" s="9">
        <f t="shared" si="2"/>
        <v>40648</v>
      </c>
      <c r="N5" s="8">
        <v>40638</v>
      </c>
      <c r="O5" s="8">
        <v>40652</v>
      </c>
      <c r="P5" s="21" t="str">
        <f ca="1" t="shared" si="3"/>
        <v>TRUE</v>
      </c>
      <c r="Q5" s="25">
        <f t="shared" si="4"/>
        <v>1</v>
      </c>
      <c r="R5" s="6" t="s">
        <v>18</v>
      </c>
      <c r="S5" s="9">
        <v>40283</v>
      </c>
      <c r="T5" s="8">
        <v>40269</v>
      </c>
      <c r="U5" s="8">
        <v>40276</v>
      </c>
      <c r="V5" s="21" t="str">
        <f ca="1" t="shared" si="5"/>
        <v>TRUE</v>
      </c>
      <c r="W5" s="25">
        <f t="shared" si="6"/>
        <v>1</v>
      </c>
      <c r="X5" s="6" t="s">
        <v>18</v>
      </c>
      <c r="Y5" s="9">
        <v>39924</v>
      </c>
      <c r="Z5" s="10">
        <v>39925</v>
      </c>
    </row>
    <row r="6" spans="1:26" ht="29.25" customHeight="1">
      <c r="A6" s="4" t="s">
        <v>78</v>
      </c>
      <c r="B6" s="5" t="s">
        <v>15</v>
      </c>
      <c r="C6" s="5" t="s">
        <v>66</v>
      </c>
      <c r="D6" s="6" t="s">
        <v>16</v>
      </c>
      <c r="E6" s="7"/>
      <c r="F6" s="6"/>
      <c r="G6" s="30">
        <v>41014</v>
      </c>
      <c r="H6" s="30">
        <v>41001</v>
      </c>
      <c r="I6" s="30">
        <v>41004</v>
      </c>
      <c r="J6" s="21" t="str">
        <f ca="1" t="shared" si="0"/>
        <v>TRUE</v>
      </c>
      <c r="K6" s="25">
        <f t="shared" si="1"/>
        <v>1</v>
      </c>
      <c r="L6" s="6" t="s">
        <v>18</v>
      </c>
      <c r="M6" s="9">
        <f t="shared" si="2"/>
        <v>40801</v>
      </c>
      <c r="N6" s="8">
        <v>40784</v>
      </c>
      <c r="O6" s="8">
        <v>40787</v>
      </c>
      <c r="P6" s="21" t="str">
        <f ca="1" t="shared" si="3"/>
        <v>TRUE</v>
      </c>
      <c r="Q6" s="25">
        <f t="shared" si="4"/>
        <v>1</v>
      </c>
      <c r="R6" s="6" t="s">
        <v>18</v>
      </c>
      <c r="S6" s="9">
        <v>40436</v>
      </c>
      <c r="T6" s="8">
        <v>40434</v>
      </c>
      <c r="U6" s="8">
        <v>40441</v>
      </c>
      <c r="V6" s="21" t="str">
        <f ca="1" t="shared" si="5"/>
        <v>TRUE</v>
      </c>
      <c r="W6" s="25">
        <f t="shared" si="6"/>
        <v>1</v>
      </c>
      <c r="X6" s="6" t="s">
        <v>18</v>
      </c>
      <c r="Y6" s="9">
        <v>40070</v>
      </c>
      <c r="Z6" s="10">
        <v>40073</v>
      </c>
    </row>
    <row r="7" spans="1:26" ht="29.25" customHeight="1">
      <c r="A7" s="4" t="s">
        <v>22</v>
      </c>
      <c r="B7" s="5" t="s">
        <v>15</v>
      </c>
      <c r="C7" s="5" t="s">
        <v>63</v>
      </c>
      <c r="D7" s="6" t="s">
        <v>23</v>
      </c>
      <c r="E7" s="7" t="s">
        <v>24</v>
      </c>
      <c r="F7" s="6"/>
      <c r="G7" s="30">
        <v>41044</v>
      </c>
      <c r="H7" s="30">
        <v>41038</v>
      </c>
      <c r="I7" s="30">
        <v>41047</v>
      </c>
      <c r="J7" s="21" t="str">
        <f ca="1" t="shared" si="0"/>
        <v>TRUE</v>
      </c>
      <c r="K7" s="25">
        <f t="shared" si="1"/>
        <v>1</v>
      </c>
      <c r="L7" s="6" t="s">
        <v>18</v>
      </c>
      <c r="M7" s="9">
        <f t="shared" si="2"/>
        <v>40678</v>
      </c>
      <c r="N7" s="8">
        <v>40679</v>
      </c>
      <c r="O7" s="8">
        <v>40681</v>
      </c>
      <c r="P7" s="21" t="str">
        <f ca="1" t="shared" si="3"/>
        <v>TRUE</v>
      </c>
      <c r="Q7" s="25">
        <f t="shared" si="4"/>
        <v>1</v>
      </c>
      <c r="R7" s="6" t="s">
        <v>18</v>
      </c>
      <c r="S7" s="9">
        <v>40313</v>
      </c>
      <c r="T7" s="8">
        <v>40311</v>
      </c>
      <c r="U7" s="8">
        <v>40324</v>
      </c>
      <c r="V7" s="21" t="str">
        <f ca="1" t="shared" si="5"/>
        <v>TRUE</v>
      </c>
      <c r="W7" s="25">
        <f t="shared" si="6"/>
        <v>1</v>
      </c>
      <c r="X7" s="6" t="s">
        <v>18</v>
      </c>
      <c r="Y7" s="9">
        <v>39939</v>
      </c>
      <c r="Z7" s="10">
        <v>39948</v>
      </c>
    </row>
    <row r="8" spans="1:26" ht="39" customHeight="1">
      <c r="A8" s="4" t="s">
        <v>29</v>
      </c>
      <c r="B8" s="5" t="s">
        <v>15</v>
      </c>
      <c r="C8" s="5" t="s">
        <v>62</v>
      </c>
      <c r="D8" s="6" t="s">
        <v>30</v>
      </c>
      <c r="E8" s="7" t="s">
        <v>31</v>
      </c>
      <c r="F8" s="6"/>
      <c r="G8" s="30">
        <v>41044</v>
      </c>
      <c r="H8" s="30">
        <v>41037</v>
      </c>
      <c r="I8" s="30">
        <v>41039</v>
      </c>
      <c r="J8" s="21" t="str">
        <f ca="1" t="shared" si="0"/>
        <v>TRUE</v>
      </c>
      <c r="K8" s="25">
        <f t="shared" si="1"/>
        <v>1</v>
      </c>
      <c r="L8" s="6" t="s">
        <v>18</v>
      </c>
      <c r="M8" s="9">
        <f t="shared" si="2"/>
        <v>40678</v>
      </c>
      <c r="N8" s="8">
        <v>40667</v>
      </c>
      <c r="O8" s="8">
        <v>40681</v>
      </c>
      <c r="P8" s="21" t="str">
        <f ca="1" t="shared" si="3"/>
        <v>TRUE</v>
      </c>
      <c r="Q8" s="25">
        <f t="shared" si="4"/>
        <v>1</v>
      </c>
      <c r="R8" s="6" t="s">
        <v>18</v>
      </c>
      <c r="S8" s="9">
        <v>40313</v>
      </c>
      <c r="T8" s="8">
        <v>40309</v>
      </c>
      <c r="U8" s="8">
        <v>40310</v>
      </c>
      <c r="V8" s="21" t="str">
        <f ca="1" t="shared" si="5"/>
        <v>TRUE</v>
      </c>
      <c r="W8" s="25">
        <f t="shared" si="6"/>
        <v>1</v>
      </c>
      <c r="X8" s="6" t="s">
        <v>18</v>
      </c>
      <c r="Y8" s="9">
        <v>39939</v>
      </c>
      <c r="Z8" s="10">
        <v>39947</v>
      </c>
    </row>
    <row r="9" spans="1:26" ht="29.25" customHeight="1">
      <c r="A9" s="4" t="s">
        <v>38</v>
      </c>
      <c r="B9" s="5" t="s">
        <v>26</v>
      </c>
      <c r="C9" s="5" t="s">
        <v>67</v>
      </c>
      <c r="D9" s="6" t="s">
        <v>16</v>
      </c>
      <c r="E9" s="7"/>
      <c r="F9" s="6"/>
      <c r="G9" s="30">
        <v>41044</v>
      </c>
      <c r="H9" s="30">
        <v>41051</v>
      </c>
      <c r="I9" s="30">
        <v>41054</v>
      </c>
      <c r="J9" s="21" t="str">
        <f ca="1" t="shared" si="0"/>
        <v>TRUE</v>
      </c>
      <c r="K9" s="25">
        <f t="shared" si="1"/>
        <v>1</v>
      </c>
      <c r="L9" s="6" t="s">
        <v>18</v>
      </c>
      <c r="M9" s="9">
        <f t="shared" si="2"/>
        <v>40678</v>
      </c>
      <c r="N9" s="8">
        <v>40686</v>
      </c>
      <c r="O9" s="8">
        <v>40689</v>
      </c>
      <c r="P9" s="21" t="str">
        <f ca="1" t="shared" si="3"/>
        <v>TRUE</v>
      </c>
      <c r="Q9" s="25">
        <f t="shared" si="4"/>
        <v>1</v>
      </c>
      <c r="R9" s="6" t="s">
        <v>18</v>
      </c>
      <c r="S9" s="9">
        <v>40313</v>
      </c>
      <c r="T9" s="8">
        <v>40318</v>
      </c>
      <c r="U9" s="8">
        <v>40325</v>
      </c>
      <c r="V9" s="21" t="str">
        <f ca="1" t="shared" si="5"/>
        <v>TRUE</v>
      </c>
      <c r="W9" s="25">
        <f t="shared" si="6"/>
        <v>1</v>
      </c>
      <c r="X9" s="6" t="s">
        <v>18</v>
      </c>
      <c r="Y9" s="9">
        <v>39969</v>
      </c>
      <c r="Z9" s="10">
        <v>39974</v>
      </c>
    </row>
    <row r="10" spans="1:26" ht="29.25" customHeight="1">
      <c r="A10" s="4" t="s">
        <v>39</v>
      </c>
      <c r="B10" s="5" t="s">
        <v>26</v>
      </c>
      <c r="C10" s="5" t="s">
        <v>67</v>
      </c>
      <c r="D10" s="6" t="s">
        <v>16</v>
      </c>
      <c r="E10" s="7" t="s">
        <v>70</v>
      </c>
      <c r="F10" s="6"/>
      <c r="G10" s="30">
        <v>41044</v>
      </c>
      <c r="H10" s="30">
        <v>41044</v>
      </c>
      <c r="I10" s="30">
        <v>41050</v>
      </c>
      <c r="J10" s="21" t="str">
        <f ca="1" t="shared" si="0"/>
        <v>TRUE</v>
      </c>
      <c r="K10" s="25">
        <f t="shared" si="1"/>
        <v>1</v>
      </c>
      <c r="L10" s="6" t="s">
        <v>18</v>
      </c>
      <c r="M10" s="9">
        <f t="shared" si="2"/>
        <v>40678</v>
      </c>
      <c r="N10" s="8">
        <v>40679</v>
      </c>
      <c r="O10" s="8">
        <v>40683</v>
      </c>
      <c r="P10" s="21" t="str">
        <f ca="1" t="shared" si="3"/>
        <v>TRUE</v>
      </c>
      <c r="Q10" s="25">
        <f t="shared" si="4"/>
        <v>1</v>
      </c>
      <c r="R10" s="6" t="s">
        <v>18</v>
      </c>
      <c r="S10" s="9">
        <v>40313</v>
      </c>
      <c r="T10" s="8">
        <v>40315</v>
      </c>
      <c r="U10" s="8">
        <v>40321</v>
      </c>
      <c r="V10" s="21" t="str">
        <f ca="1" t="shared" si="5"/>
        <v>TRUE</v>
      </c>
      <c r="W10" s="25">
        <f t="shared" si="6"/>
        <v>1</v>
      </c>
      <c r="X10" s="6" t="s">
        <v>18</v>
      </c>
      <c r="Y10" s="9">
        <v>39965</v>
      </c>
      <c r="Z10" s="10">
        <v>39974</v>
      </c>
    </row>
    <row r="11" spans="1:26" ht="29.25" customHeight="1">
      <c r="A11" s="4" t="s">
        <v>43</v>
      </c>
      <c r="B11" s="5" t="s">
        <v>26</v>
      </c>
      <c r="C11" s="5" t="s">
        <v>64</v>
      </c>
      <c r="D11" s="6" t="s">
        <v>16</v>
      </c>
      <c r="E11" s="7" t="s">
        <v>93</v>
      </c>
      <c r="F11" s="6"/>
      <c r="G11" s="30">
        <v>41044</v>
      </c>
      <c r="H11" s="32">
        <v>41050</v>
      </c>
      <c r="I11" s="32">
        <v>41054</v>
      </c>
      <c r="J11" s="21" t="str">
        <f ca="1" t="shared" si="0"/>
        <v>TRUE</v>
      </c>
      <c r="K11" s="25">
        <f t="shared" si="1"/>
        <v>1</v>
      </c>
      <c r="L11" s="6" t="s">
        <v>18</v>
      </c>
      <c r="M11" s="9">
        <f t="shared" si="2"/>
        <v>40678</v>
      </c>
      <c r="N11" s="8">
        <v>40683</v>
      </c>
      <c r="O11" s="8">
        <v>40689</v>
      </c>
      <c r="P11" s="21" t="str">
        <f ca="1" t="shared" si="3"/>
        <v>TRUE</v>
      </c>
      <c r="Q11" s="25">
        <f t="shared" si="4"/>
        <v>1</v>
      </c>
      <c r="R11" s="6" t="s">
        <v>18</v>
      </c>
      <c r="S11" s="9">
        <v>40313</v>
      </c>
      <c r="T11" s="8">
        <v>40330</v>
      </c>
      <c r="U11" s="8">
        <v>40364</v>
      </c>
      <c r="V11" s="21" t="str">
        <f ca="1" t="shared" si="5"/>
        <v>FALSE</v>
      </c>
      <c r="W11" s="25">
        <f t="shared" si="6"/>
        <v>0</v>
      </c>
      <c r="X11" s="6" t="s">
        <v>18</v>
      </c>
      <c r="Y11" s="9">
        <v>39944</v>
      </c>
      <c r="Z11" s="10">
        <v>39951</v>
      </c>
    </row>
    <row r="12" spans="1:26" ht="29.25" customHeight="1">
      <c r="A12" s="4" t="s">
        <v>53</v>
      </c>
      <c r="B12" s="5" t="s">
        <v>33</v>
      </c>
      <c r="C12" s="5" t="s">
        <v>68</v>
      </c>
      <c r="D12" s="6" t="s">
        <v>16</v>
      </c>
      <c r="E12" s="7"/>
      <c r="F12" s="6"/>
      <c r="G12" s="30">
        <v>41044</v>
      </c>
      <c r="H12" s="30">
        <v>41030</v>
      </c>
      <c r="I12" s="30">
        <v>41037</v>
      </c>
      <c r="J12" s="21" t="str">
        <f ca="1" t="shared" si="0"/>
        <v>TRUE</v>
      </c>
      <c r="K12" s="25">
        <f t="shared" si="1"/>
        <v>1</v>
      </c>
      <c r="L12" s="6" t="s">
        <v>18</v>
      </c>
      <c r="M12" s="9">
        <f t="shared" si="2"/>
        <v>40678</v>
      </c>
      <c r="N12" s="8">
        <v>40667</v>
      </c>
      <c r="O12" s="8">
        <v>40689</v>
      </c>
      <c r="P12" s="21" t="str">
        <f ca="1" t="shared" si="3"/>
        <v>TRUE</v>
      </c>
      <c r="Q12" s="25">
        <f t="shared" si="4"/>
        <v>1</v>
      </c>
      <c r="R12" s="6" t="s">
        <v>18</v>
      </c>
      <c r="S12" s="9">
        <v>40313</v>
      </c>
      <c r="T12" s="8">
        <v>40318</v>
      </c>
      <c r="U12" s="8">
        <v>40338</v>
      </c>
      <c r="V12" s="21" t="str">
        <f ca="1" t="shared" si="5"/>
        <v>FALSE</v>
      </c>
      <c r="W12" s="25">
        <f t="shared" si="6"/>
        <v>0</v>
      </c>
      <c r="X12" s="6" t="s">
        <v>18</v>
      </c>
      <c r="Y12" s="9">
        <v>39945</v>
      </c>
      <c r="Z12" s="10">
        <v>39976</v>
      </c>
    </row>
    <row r="13" spans="1:26" ht="29.25" customHeight="1">
      <c r="A13" s="4" t="s">
        <v>54</v>
      </c>
      <c r="B13" s="5" t="s">
        <v>26</v>
      </c>
      <c r="C13" s="5" t="s">
        <v>67</v>
      </c>
      <c r="D13" s="6" t="s">
        <v>16</v>
      </c>
      <c r="E13" s="7"/>
      <c r="F13" s="6"/>
      <c r="G13" s="30">
        <v>41044</v>
      </c>
      <c r="H13" s="32">
        <v>41037</v>
      </c>
      <c r="I13" s="32">
        <v>41046</v>
      </c>
      <c r="J13" s="21" t="str">
        <f ca="1" t="shared" si="0"/>
        <v>TRUE</v>
      </c>
      <c r="K13" s="25">
        <f t="shared" si="1"/>
        <v>1</v>
      </c>
      <c r="L13" s="6" t="s">
        <v>18</v>
      </c>
      <c r="M13" s="9">
        <f t="shared" si="2"/>
        <v>40678</v>
      </c>
      <c r="N13" s="8">
        <v>40668</v>
      </c>
      <c r="O13" s="8">
        <v>40687</v>
      </c>
      <c r="P13" s="21" t="str">
        <f ca="1" t="shared" si="3"/>
        <v>TRUE</v>
      </c>
      <c r="Q13" s="25">
        <f t="shared" si="4"/>
        <v>1</v>
      </c>
      <c r="R13" s="6" t="s">
        <v>18</v>
      </c>
      <c r="S13" s="9">
        <v>40313</v>
      </c>
      <c r="T13" s="8">
        <v>40310</v>
      </c>
      <c r="U13" s="8">
        <v>40322</v>
      </c>
      <c r="V13" s="21" t="str">
        <f ca="1" t="shared" si="5"/>
        <v>TRUE</v>
      </c>
      <c r="W13" s="25">
        <f t="shared" si="6"/>
        <v>1</v>
      </c>
      <c r="X13" s="6" t="s">
        <v>18</v>
      </c>
      <c r="Y13" s="9">
        <v>39945</v>
      </c>
      <c r="Z13" s="10">
        <v>39987</v>
      </c>
    </row>
    <row r="14" spans="1:26" ht="29.25" customHeight="1">
      <c r="A14" s="4" t="s">
        <v>25</v>
      </c>
      <c r="B14" s="5" t="s">
        <v>26</v>
      </c>
      <c r="C14" s="5" t="s">
        <v>64</v>
      </c>
      <c r="D14" s="6" t="s">
        <v>16</v>
      </c>
      <c r="E14" s="7" t="s">
        <v>85</v>
      </c>
      <c r="F14" s="6" t="s">
        <v>84</v>
      </c>
      <c r="G14" s="30">
        <v>41075</v>
      </c>
      <c r="H14" s="32">
        <v>41079</v>
      </c>
      <c r="I14" s="32">
        <v>41082</v>
      </c>
      <c r="J14" s="21" t="str">
        <f ca="1" t="shared" si="0"/>
        <v>TRUE</v>
      </c>
      <c r="K14" s="25">
        <f t="shared" si="1"/>
        <v>1</v>
      </c>
      <c r="L14" s="6" t="s">
        <v>18</v>
      </c>
      <c r="M14" s="9">
        <f t="shared" si="2"/>
        <v>40709</v>
      </c>
      <c r="N14" s="8">
        <v>40723</v>
      </c>
      <c r="O14" s="8">
        <v>40725</v>
      </c>
      <c r="P14" s="21" t="str">
        <f ca="1" t="shared" si="3"/>
        <v>FALSE</v>
      </c>
      <c r="Q14" s="25">
        <f t="shared" si="4"/>
        <v>0</v>
      </c>
      <c r="R14" s="6" t="s">
        <v>18</v>
      </c>
      <c r="S14" s="9">
        <v>40344</v>
      </c>
      <c r="T14" s="8">
        <v>40444</v>
      </c>
      <c r="U14" s="8">
        <v>40451</v>
      </c>
      <c r="V14" s="21" t="str">
        <f ca="1" t="shared" si="5"/>
        <v>FALSE</v>
      </c>
      <c r="W14" s="25">
        <f t="shared" si="6"/>
        <v>0</v>
      </c>
      <c r="X14" s="6" t="s">
        <v>18</v>
      </c>
      <c r="Y14" s="9">
        <v>40087</v>
      </c>
      <c r="Z14" s="10">
        <v>40093</v>
      </c>
    </row>
    <row r="15" spans="1:26" ht="29.25" customHeight="1">
      <c r="A15" s="4" t="s">
        <v>27</v>
      </c>
      <c r="B15" s="5" t="s">
        <v>26</v>
      </c>
      <c r="C15" s="5" t="s">
        <v>64</v>
      </c>
      <c r="D15" s="6" t="s">
        <v>16</v>
      </c>
      <c r="E15" s="7" t="s">
        <v>87</v>
      </c>
      <c r="F15" s="6" t="s">
        <v>86</v>
      </c>
      <c r="G15" s="30">
        <v>41075</v>
      </c>
      <c r="H15" s="32">
        <v>41085</v>
      </c>
      <c r="I15" s="32">
        <v>41088</v>
      </c>
      <c r="J15" s="21" t="str">
        <f ca="1" t="shared" si="0"/>
        <v>TRUE</v>
      </c>
      <c r="K15" s="25">
        <f t="shared" si="1"/>
        <v>1</v>
      </c>
      <c r="L15" s="6" t="s">
        <v>18</v>
      </c>
      <c r="M15" s="9">
        <f t="shared" si="2"/>
        <v>40709</v>
      </c>
      <c r="N15" s="8">
        <v>40730</v>
      </c>
      <c r="O15" s="8">
        <v>40732</v>
      </c>
      <c r="P15" s="21" t="str">
        <f ca="1" t="shared" si="3"/>
        <v>FALSE</v>
      </c>
      <c r="Q15" s="25">
        <f t="shared" si="4"/>
        <v>0</v>
      </c>
      <c r="R15" s="6" t="s">
        <v>18</v>
      </c>
      <c r="S15" s="9">
        <v>40344</v>
      </c>
      <c r="T15" s="8">
        <v>40336</v>
      </c>
      <c r="U15" s="8">
        <v>40352</v>
      </c>
      <c r="V15" s="21" t="str">
        <f ca="1" t="shared" si="5"/>
        <v>TRUE</v>
      </c>
      <c r="W15" s="25">
        <f t="shared" si="6"/>
        <v>1</v>
      </c>
      <c r="X15" s="6" t="s">
        <v>18</v>
      </c>
      <c r="Y15" s="9">
        <v>39983</v>
      </c>
      <c r="Z15" s="10">
        <v>39987</v>
      </c>
    </row>
    <row r="16" spans="1:26" ht="29.25" customHeight="1">
      <c r="A16" s="4" t="s">
        <v>75</v>
      </c>
      <c r="B16" s="5" t="s">
        <v>33</v>
      </c>
      <c r="C16" s="5" t="s">
        <v>65</v>
      </c>
      <c r="D16" s="6" t="s">
        <v>16</v>
      </c>
      <c r="E16" s="7" t="s">
        <v>34</v>
      </c>
      <c r="F16" s="6" t="s">
        <v>35</v>
      </c>
      <c r="G16" s="30">
        <v>41075</v>
      </c>
      <c r="H16" s="32">
        <v>41072</v>
      </c>
      <c r="I16" s="32">
        <v>41078</v>
      </c>
      <c r="J16" s="21" t="str">
        <f ca="1" t="shared" si="0"/>
        <v>TRUE</v>
      </c>
      <c r="K16" s="25">
        <f t="shared" si="1"/>
        <v>1</v>
      </c>
      <c r="L16" s="6" t="s">
        <v>18</v>
      </c>
      <c r="M16" s="9">
        <f t="shared" si="2"/>
        <v>40709</v>
      </c>
      <c r="N16" s="8">
        <v>40700</v>
      </c>
      <c r="O16" s="8">
        <v>40704</v>
      </c>
      <c r="P16" s="21" t="str">
        <f ca="1" t="shared" si="3"/>
        <v>TRUE</v>
      </c>
      <c r="Q16" s="25">
        <f t="shared" si="4"/>
        <v>1</v>
      </c>
      <c r="R16" s="6" t="s">
        <v>18</v>
      </c>
      <c r="S16" s="9">
        <v>40344</v>
      </c>
      <c r="T16" s="8">
        <v>40357</v>
      </c>
      <c r="U16" s="8">
        <v>40372</v>
      </c>
      <c r="V16" s="21" t="str">
        <f ca="1" t="shared" si="5"/>
        <v>FALSE</v>
      </c>
      <c r="W16" s="25">
        <f t="shared" si="6"/>
        <v>0</v>
      </c>
      <c r="X16" s="6" t="s">
        <v>18</v>
      </c>
      <c r="Y16" s="9">
        <v>39994</v>
      </c>
      <c r="Z16" s="10">
        <v>40002</v>
      </c>
    </row>
    <row r="17" spans="1:26" ht="29.25" customHeight="1">
      <c r="A17" s="4" t="s">
        <v>76</v>
      </c>
      <c r="B17" s="5" t="s">
        <v>33</v>
      </c>
      <c r="C17" s="5" t="s">
        <v>65</v>
      </c>
      <c r="D17" s="6" t="s">
        <v>23</v>
      </c>
      <c r="E17" s="7"/>
      <c r="F17" s="6"/>
      <c r="G17" s="30">
        <v>41075</v>
      </c>
      <c r="H17" s="32">
        <v>41079</v>
      </c>
      <c r="I17" s="32">
        <v>41088</v>
      </c>
      <c r="J17" s="21" t="str">
        <f ca="1" t="shared" si="0"/>
        <v>TRUE</v>
      </c>
      <c r="K17" s="25">
        <f t="shared" si="1"/>
        <v>1</v>
      </c>
      <c r="L17" s="6" t="s">
        <v>18</v>
      </c>
      <c r="M17" s="9" t="s">
        <v>81</v>
      </c>
      <c r="N17" s="8">
        <v>40814</v>
      </c>
      <c r="O17" s="8">
        <v>40822</v>
      </c>
      <c r="P17" s="21"/>
      <c r="Q17" s="25"/>
      <c r="R17" s="6"/>
      <c r="S17" s="9"/>
      <c r="T17" s="8"/>
      <c r="U17" s="8"/>
      <c r="V17" s="21"/>
      <c r="W17" s="25"/>
      <c r="X17" s="6"/>
      <c r="Y17" s="9"/>
      <c r="Z17" s="10"/>
    </row>
    <row r="18" spans="1:26" ht="29.25" customHeight="1">
      <c r="A18" s="4" t="s">
        <v>36</v>
      </c>
      <c r="B18" s="5" t="s">
        <v>26</v>
      </c>
      <c r="C18" s="5" t="s">
        <v>67</v>
      </c>
      <c r="D18" s="6" t="s">
        <v>16</v>
      </c>
      <c r="E18" s="7"/>
      <c r="F18" s="6" t="s">
        <v>88</v>
      </c>
      <c r="G18" s="30">
        <v>41075</v>
      </c>
      <c r="H18" s="32">
        <v>41072</v>
      </c>
      <c r="I18" s="32">
        <v>41075</v>
      </c>
      <c r="J18" s="21" t="str">
        <f ca="1" t="shared" si="0"/>
        <v>TRUE</v>
      </c>
      <c r="K18" s="25">
        <f t="shared" si="1"/>
        <v>1</v>
      </c>
      <c r="L18" s="6" t="s">
        <v>18</v>
      </c>
      <c r="M18" s="9">
        <f aca="true" t="shared" si="7" ref="M18:M23">S18+365</f>
        <v>40709</v>
      </c>
      <c r="N18" s="8">
        <v>40701</v>
      </c>
      <c r="O18" s="8">
        <v>40703</v>
      </c>
      <c r="P18" s="21" t="str">
        <f aca="true" ca="1" t="shared" si="8" ref="P18:P27">IF(M18&gt;=TODAY(),"TRUE",IF(O18&gt;=(M18+16),"FALSE",IF((O18&lt;=M18-16),"FALSE","TRUE")))</f>
        <v>TRUE</v>
      </c>
      <c r="Q18" s="25">
        <f aca="true" t="shared" si="9" ref="Q18:Q27">IF(P18="TRUE",1,0)</f>
        <v>1</v>
      </c>
      <c r="R18" s="6" t="s">
        <v>18</v>
      </c>
      <c r="S18" s="9">
        <v>40344</v>
      </c>
      <c r="T18" s="8">
        <v>40364</v>
      </c>
      <c r="U18" s="8">
        <v>40367</v>
      </c>
      <c r="V18" s="21" t="str">
        <f aca="true" ca="1" t="shared" si="10" ref="V18:V27">IF(S18&gt;=TODAY(),"TRUE",IF(U18&gt;=(S18+16),"FALSE",IF((U18&lt;=S18-16),"FALSE","TRUE")))</f>
        <v>FALSE</v>
      </c>
      <c r="W18" s="25">
        <f aca="true" t="shared" si="11" ref="W18:W27">IF(V18="TRUE",1,0)</f>
        <v>0</v>
      </c>
      <c r="X18" s="6" t="s">
        <v>18</v>
      </c>
      <c r="Y18" s="9">
        <v>39979</v>
      </c>
      <c r="Z18" s="10">
        <v>39981</v>
      </c>
    </row>
    <row r="19" spans="1:26" ht="29.25" customHeight="1">
      <c r="A19" s="4" t="s">
        <v>40</v>
      </c>
      <c r="B19" s="5" t="s">
        <v>15</v>
      </c>
      <c r="C19" s="5" t="s">
        <v>62</v>
      </c>
      <c r="D19" s="6" t="s">
        <v>30</v>
      </c>
      <c r="E19" s="7" t="s">
        <v>92</v>
      </c>
      <c r="F19" s="6"/>
      <c r="G19" s="30">
        <v>41075</v>
      </c>
      <c r="H19" s="32">
        <v>41080</v>
      </c>
      <c r="I19" s="32">
        <v>41081</v>
      </c>
      <c r="J19" s="21" t="str">
        <f ca="1" t="shared" si="0"/>
        <v>TRUE</v>
      </c>
      <c r="K19" s="25">
        <f t="shared" si="1"/>
        <v>1</v>
      </c>
      <c r="L19" s="6" t="s">
        <v>18</v>
      </c>
      <c r="M19" s="9">
        <f t="shared" si="7"/>
        <v>40709</v>
      </c>
      <c r="N19" s="8">
        <v>40695</v>
      </c>
      <c r="O19" s="8">
        <v>40697</v>
      </c>
      <c r="P19" s="21" t="str">
        <f ca="1" t="shared" si="8"/>
        <v>TRUE</v>
      </c>
      <c r="Q19" s="25">
        <f t="shared" si="9"/>
        <v>1</v>
      </c>
      <c r="R19" s="6" t="s">
        <v>18</v>
      </c>
      <c r="S19" s="9">
        <v>40344</v>
      </c>
      <c r="T19" s="8">
        <v>40351</v>
      </c>
      <c r="U19" s="8">
        <v>40357</v>
      </c>
      <c r="V19" s="21" t="str">
        <f ca="1" t="shared" si="10"/>
        <v>TRUE</v>
      </c>
      <c r="W19" s="25">
        <f t="shared" si="11"/>
        <v>1</v>
      </c>
      <c r="X19" s="6" t="s">
        <v>18</v>
      </c>
      <c r="Y19" s="9">
        <v>39953</v>
      </c>
      <c r="Z19" s="10">
        <v>39960</v>
      </c>
    </row>
    <row r="20" spans="1:26" ht="29.25" customHeight="1">
      <c r="A20" s="4" t="s">
        <v>42</v>
      </c>
      <c r="B20" s="5" t="s">
        <v>15</v>
      </c>
      <c r="C20" s="5" t="s">
        <v>63</v>
      </c>
      <c r="D20" s="6" t="s">
        <v>16</v>
      </c>
      <c r="E20" s="7"/>
      <c r="F20" s="6" t="s">
        <v>89</v>
      </c>
      <c r="G20" s="30">
        <v>41075</v>
      </c>
      <c r="H20" s="32">
        <v>41071</v>
      </c>
      <c r="I20" s="32">
        <v>41073</v>
      </c>
      <c r="J20" s="21" t="str">
        <f ca="1" t="shared" si="0"/>
        <v>TRUE</v>
      </c>
      <c r="K20" s="25">
        <f t="shared" si="1"/>
        <v>1</v>
      </c>
      <c r="L20" s="6" t="s">
        <v>18</v>
      </c>
      <c r="M20" s="9">
        <f t="shared" si="7"/>
        <v>40709</v>
      </c>
      <c r="N20" s="8">
        <v>40707</v>
      </c>
      <c r="O20" s="8">
        <v>40710</v>
      </c>
      <c r="P20" s="21" t="str">
        <f ca="1" t="shared" si="8"/>
        <v>TRUE</v>
      </c>
      <c r="Q20" s="25">
        <f t="shared" si="9"/>
        <v>1</v>
      </c>
      <c r="R20" s="6" t="s">
        <v>18</v>
      </c>
      <c r="S20" s="9">
        <v>40344</v>
      </c>
      <c r="T20" s="8">
        <v>40352</v>
      </c>
      <c r="U20" s="8">
        <v>40371</v>
      </c>
      <c r="V20" s="21" t="str">
        <f ca="1" t="shared" si="10"/>
        <v>FALSE</v>
      </c>
      <c r="W20" s="25">
        <f t="shared" si="11"/>
        <v>0</v>
      </c>
      <c r="X20" s="6" t="s">
        <v>18</v>
      </c>
      <c r="Y20" s="9">
        <v>39959</v>
      </c>
      <c r="Z20" s="10">
        <v>39980</v>
      </c>
    </row>
    <row r="21" spans="1:26" ht="29.25" customHeight="1">
      <c r="A21" s="4" t="s">
        <v>46</v>
      </c>
      <c r="B21" s="5" t="s">
        <v>15</v>
      </c>
      <c r="C21" s="5" t="s">
        <v>62</v>
      </c>
      <c r="D21" s="6" t="s">
        <v>30</v>
      </c>
      <c r="E21" s="7" t="s">
        <v>94</v>
      </c>
      <c r="F21" s="6"/>
      <c r="G21" s="30">
        <v>41075</v>
      </c>
      <c r="H21" s="32">
        <v>41073</v>
      </c>
      <c r="I21" s="32">
        <v>41075</v>
      </c>
      <c r="J21" s="21" t="str">
        <f ca="1" t="shared" si="0"/>
        <v>TRUE</v>
      </c>
      <c r="K21" s="25">
        <f t="shared" si="1"/>
        <v>1</v>
      </c>
      <c r="L21" s="6" t="s">
        <v>18</v>
      </c>
      <c r="M21" s="9">
        <f t="shared" si="7"/>
        <v>40709</v>
      </c>
      <c r="N21" s="8">
        <v>40703</v>
      </c>
      <c r="O21" s="8">
        <v>40708</v>
      </c>
      <c r="P21" s="21" t="str">
        <f ca="1" t="shared" si="8"/>
        <v>TRUE</v>
      </c>
      <c r="Q21" s="25">
        <f t="shared" si="9"/>
        <v>1</v>
      </c>
      <c r="R21" s="6" t="s">
        <v>18</v>
      </c>
      <c r="S21" s="9">
        <v>40344</v>
      </c>
      <c r="T21" s="8">
        <v>40332</v>
      </c>
      <c r="U21" s="8">
        <v>40340</v>
      </c>
      <c r="V21" s="21" t="str">
        <f ca="1" t="shared" si="10"/>
        <v>TRUE</v>
      </c>
      <c r="W21" s="25">
        <f t="shared" si="11"/>
        <v>1</v>
      </c>
      <c r="X21" s="6" t="s">
        <v>18</v>
      </c>
      <c r="Y21" s="9">
        <v>39987</v>
      </c>
      <c r="Z21" s="10">
        <v>39989</v>
      </c>
    </row>
    <row r="22" spans="1:26" ht="29.25" customHeight="1">
      <c r="A22" s="4" t="s">
        <v>14</v>
      </c>
      <c r="B22" s="5" t="s">
        <v>15</v>
      </c>
      <c r="C22" s="5" t="s">
        <v>62</v>
      </c>
      <c r="D22" s="6" t="s">
        <v>16</v>
      </c>
      <c r="E22" s="7" t="s">
        <v>17</v>
      </c>
      <c r="F22" s="6"/>
      <c r="G22" s="30">
        <v>41105</v>
      </c>
      <c r="H22" s="32">
        <v>41100</v>
      </c>
      <c r="I22" s="32">
        <v>41102</v>
      </c>
      <c r="J22" s="21" t="str">
        <f ca="1" t="shared" si="0"/>
        <v>TRUE</v>
      </c>
      <c r="K22" s="25">
        <f t="shared" si="1"/>
        <v>1</v>
      </c>
      <c r="L22" s="6" t="s">
        <v>18</v>
      </c>
      <c r="M22" s="9">
        <f t="shared" si="7"/>
        <v>40739</v>
      </c>
      <c r="N22" s="8">
        <v>40751</v>
      </c>
      <c r="O22" s="8">
        <v>40753</v>
      </c>
      <c r="P22" s="21" t="str">
        <f ca="1" t="shared" si="8"/>
        <v>TRUE</v>
      </c>
      <c r="Q22" s="25">
        <f t="shared" si="9"/>
        <v>1</v>
      </c>
      <c r="R22" s="6" t="s">
        <v>18</v>
      </c>
      <c r="S22" s="9">
        <v>40374</v>
      </c>
      <c r="T22" s="8">
        <v>40380</v>
      </c>
      <c r="U22" s="36">
        <v>40386</v>
      </c>
      <c r="V22" s="21" t="str">
        <f ca="1" t="shared" si="10"/>
        <v>TRUE</v>
      </c>
      <c r="W22" s="25">
        <f t="shared" si="11"/>
        <v>1</v>
      </c>
      <c r="X22" s="6" t="s">
        <v>18</v>
      </c>
      <c r="Y22" s="9">
        <v>40015</v>
      </c>
      <c r="Z22" s="10">
        <v>40017</v>
      </c>
    </row>
    <row r="23" spans="1:26" ht="29.25" customHeight="1">
      <c r="A23" s="4" t="s">
        <v>19</v>
      </c>
      <c r="B23" s="5" t="s">
        <v>15</v>
      </c>
      <c r="C23" s="5" t="s">
        <v>63</v>
      </c>
      <c r="D23" s="6" t="s">
        <v>16</v>
      </c>
      <c r="E23" s="7"/>
      <c r="F23" s="6"/>
      <c r="G23" s="30">
        <v>41105</v>
      </c>
      <c r="H23" s="32">
        <v>41101</v>
      </c>
      <c r="I23" s="32">
        <v>41102</v>
      </c>
      <c r="J23" s="21" t="str">
        <f ca="1" t="shared" si="0"/>
        <v>TRUE</v>
      </c>
      <c r="K23" s="25">
        <f t="shared" si="1"/>
        <v>1</v>
      </c>
      <c r="L23" s="6" t="s">
        <v>18</v>
      </c>
      <c r="M23" s="9">
        <f t="shared" si="7"/>
        <v>40739</v>
      </c>
      <c r="N23" s="8">
        <v>40728</v>
      </c>
      <c r="O23" s="8">
        <v>40730</v>
      </c>
      <c r="P23" s="21" t="str">
        <f ca="1" t="shared" si="8"/>
        <v>TRUE</v>
      </c>
      <c r="Q23" s="25">
        <f t="shared" si="9"/>
        <v>1</v>
      </c>
      <c r="R23" s="6" t="s">
        <v>18</v>
      </c>
      <c r="S23" s="9">
        <v>40374</v>
      </c>
      <c r="T23" s="8">
        <v>40367</v>
      </c>
      <c r="U23" s="8">
        <v>40372</v>
      </c>
      <c r="V23" s="21" t="str">
        <f ca="1" t="shared" si="10"/>
        <v>TRUE</v>
      </c>
      <c r="W23" s="25">
        <f t="shared" si="11"/>
        <v>1</v>
      </c>
      <c r="X23" s="6" t="s">
        <v>18</v>
      </c>
      <c r="Y23" s="9">
        <v>40001</v>
      </c>
      <c r="Z23" s="10">
        <v>40003</v>
      </c>
    </row>
    <row r="24" spans="1:26" ht="29.25" customHeight="1">
      <c r="A24" s="4" t="s">
        <v>32</v>
      </c>
      <c r="B24" s="5" t="s">
        <v>15</v>
      </c>
      <c r="C24" s="5" t="s">
        <v>62</v>
      </c>
      <c r="D24" s="6" t="s">
        <v>16</v>
      </c>
      <c r="E24" s="7"/>
      <c r="F24" s="6"/>
      <c r="G24" s="30">
        <v>41105</v>
      </c>
      <c r="H24" s="32">
        <v>41106</v>
      </c>
      <c r="I24" s="32">
        <v>41108</v>
      </c>
      <c r="J24" s="21" t="str">
        <f ca="1" t="shared" si="0"/>
        <v>TRUE</v>
      </c>
      <c r="K24" s="25">
        <f t="shared" si="1"/>
        <v>1</v>
      </c>
      <c r="L24" s="6" t="s">
        <v>18</v>
      </c>
      <c r="M24" s="9">
        <v>40739</v>
      </c>
      <c r="N24" s="8">
        <v>40738</v>
      </c>
      <c r="O24" s="8">
        <v>40746</v>
      </c>
      <c r="P24" s="21" t="str">
        <f ca="1" t="shared" si="8"/>
        <v>TRUE</v>
      </c>
      <c r="Q24" s="25">
        <f t="shared" si="9"/>
        <v>1</v>
      </c>
      <c r="R24" s="6" t="s">
        <v>18</v>
      </c>
      <c r="S24" s="9">
        <v>40405</v>
      </c>
      <c r="T24" s="8">
        <v>40393</v>
      </c>
      <c r="U24" s="8">
        <v>40394</v>
      </c>
      <c r="V24" s="21" t="str">
        <f ca="1" t="shared" si="10"/>
        <v>TRUE</v>
      </c>
      <c r="W24" s="25">
        <f t="shared" si="11"/>
        <v>1</v>
      </c>
      <c r="X24" s="6" t="s">
        <v>18</v>
      </c>
      <c r="Y24" s="9">
        <v>40064</v>
      </c>
      <c r="Z24" s="10">
        <v>40065</v>
      </c>
    </row>
    <row r="25" spans="1:26" ht="29.25" customHeight="1">
      <c r="A25" s="4" t="s">
        <v>47</v>
      </c>
      <c r="B25" s="5" t="s">
        <v>26</v>
      </c>
      <c r="C25" s="5" t="s">
        <v>65</v>
      </c>
      <c r="D25" s="6" t="s">
        <v>16</v>
      </c>
      <c r="E25" s="7"/>
      <c r="F25" s="6" t="s">
        <v>69</v>
      </c>
      <c r="G25" s="30">
        <v>41105</v>
      </c>
      <c r="H25" s="32">
        <v>41110</v>
      </c>
      <c r="I25" s="32">
        <v>41115</v>
      </c>
      <c r="J25" s="21" t="str">
        <f ca="1" t="shared" si="0"/>
        <v>TRUE</v>
      </c>
      <c r="K25" s="25">
        <f t="shared" si="1"/>
        <v>1</v>
      </c>
      <c r="L25" s="6" t="s">
        <v>18</v>
      </c>
      <c r="M25" s="9">
        <f>S25+365</f>
        <v>40739</v>
      </c>
      <c r="N25" s="8">
        <v>40742</v>
      </c>
      <c r="O25" s="8">
        <v>40746</v>
      </c>
      <c r="P25" s="21" t="str">
        <f ca="1" t="shared" si="8"/>
        <v>TRUE</v>
      </c>
      <c r="Q25" s="25">
        <f t="shared" si="9"/>
        <v>1</v>
      </c>
      <c r="R25" s="6" t="s">
        <v>18</v>
      </c>
      <c r="S25" s="9">
        <v>40374</v>
      </c>
      <c r="T25" s="8">
        <v>40379</v>
      </c>
      <c r="U25" s="8">
        <v>40430</v>
      </c>
      <c r="V25" s="21" t="str">
        <f ca="1" t="shared" si="10"/>
        <v>FALSE</v>
      </c>
      <c r="W25" s="25">
        <f t="shared" si="11"/>
        <v>0</v>
      </c>
      <c r="X25" s="6" t="s">
        <v>18</v>
      </c>
      <c r="Y25" s="9">
        <v>40008</v>
      </c>
      <c r="Z25" s="10">
        <v>40014</v>
      </c>
    </row>
    <row r="26" spans="1:26" ht="29.25" customHeight="1">
      <c r="A26" s="4" t="s">
        <v>28</v>
      </c>
      <c r="B26" s="5" t="s">
        <v>15</v>
      </c>
      <c r="C26" s="5" t="s">
        <v>63</v>
      </c>
      <c r="D26" s="6" t="s">
        <v>16</v>
      </c>
      <c r="E26" s="7"/>
      <c r="F26" s="6"/>
      <c r="G26" s="30">
        <v>41136</v>
      </c>
      <c r="H26" s="32">
        <v>41122</v>
      </c>
      <c r="I26" s="32">
        <v>41123</v>
      </c>
      <c r="J26" s="21" t="str">
        <f ca="1" t="shared" si="0"/>
        <v>TRUE</v>
      </c>
      <c r="K26" s="25">
        <f t="shared" si="1"/>
        <v>1</v>
      </c>
      <c r="L26" s="6" t="s">
        <v>18</v>
      </c>
      <c r="M26" s="9">
        <f>S26+365</f>
        <v>40770</v>
      </c>
      <c r="N26" s="8">
        <v>40756</v>
      </c>
      <c r="O26" s="8">
        <v>40758</v>
      </c>
      <c r="P26" s="21" t="str">
        <f ca="1" t="shared" si="8"/>
        <v>TRUE</v>
      </c>
      <c r="Q26" s="25">
        <f t="shared" si="9"/>
        <v>1</v>
      </c>
      <c r="R26" s="6" t="s">
        <v>18</v>
      </c>
      <c r="S26" s="9">
        <v>40405</v>
      </c>
      <c r="T26" s="8">
        <v>40449</v>
      </c>
      <c r="U26" s="8">
        <v>40451</v>
      </c>
      <c r="V26" s="21" t="str">
        <f ca="1" t="shared" si="10"/>
        <v>FALSE</v>
      </c>
      <c r="W26" s="25">
        <f t="shared" si="11"/>
        <v>0</v>
      </c>
      <c r="X26" s="6" t="s">
        <v>18</v>
      </c>
      <c r="Y26" s="9">
        <v>40036</v>
      </c>
      <c r="Z26" s="10">
        <v>40039</v>
      </c>
    </row>
    <row r="27" spans="1:26" ht="29.25" customHeight="1">
      <c r="A27" s="4" t="s">
        <v>51</v>
      </c>
      <c r="B27" s="5" t="s">
        <v>26</v>
      </c>
      <c r="C27" s="5" t="s">
        <v>68</v>
      </c>
      <c r="D27" s="6" t="s">
        <v>16</v>
      </c>
      <c r="E27" s="7"/>
      <c r="F27" s="6" t="s">
        <v>52</v>
      </c>
      <c r="G27" s="30">
        <v>41136</v>
      </c>
      <c r="H27" s="32">
        <v>41134</v>
      </c>
      <c r="I27" s="32">
        <v>41143</v>
      </c>
      <c r="J27" s="21" t="str">
        <f ca="1" t="shared" si="0"/>
        <v>TRUE</v>
      </c>
      <c r="K27" s="25">
        <f t="shared" si="1"/>
        <v>1</v>
      </c>
      <c r="L27" s="6" t="s">
        <v>18</v>
      </c>
      <c r="M27" s="9">
        <f>S27+365</f>
        <v>40770</v>
      </c>
      <c r="N27" s="8">
        <v>40777</v>
      </c>
      <c r="O27" s="8">
        <v>40785</v>
      </c>
      <c r="P27" s="21" t="str">
        <f ca="1" t="shared" si="8"/>
        <v>TRUE</v>
      </c>
      <c r="Q27" s="25">
        <f t="shared" si="9"/>
        <v>1</v>
      </c>
      <c r="R27" s="6" t="s">
        <v>18</v>
      </c>
      <c r="S27" s="9">
        <v>40405</v>
      </c>
      <c r="T27" s="8">
        <v>40435</v>
      </c>
      <c r="U27" s="8">
        <v>40463</v>
      </c>
      <c r="V27" s="21" t="str">
        <f ca="1" t="shared" si="10"/>
        <v>FALSE</v>
      </c>
      <c r="W27" s="25">
        <f t="shared" si="11"/>
        <v>0</v>
      </c>
      <c r="X27" s="6" t="s">
        <v>18</v>
      </c>
      <c r="Y27" s="9">
        <v>40064</v>
      </c>
      <c r="Z27" s="10">
        <v>40086</v>
      </c>
    </row>
    <row r="28" spans="1:26" ht="29.25" customHeight="1">
      <c r="A28" s="4" t="s">
        <v>79</v>
      </c>
      <c r="B28" s="5" t="s">
        <v>15</v>
      </c>
      <c r="C28" s="5" t="s">
        <v>66</v>
      </c>
      <c r="D28" s="6" t="s">
        <v>16</v>
      </c>
      <c r="E28" s="7"/>
      <c r="F28" s="6"/>
      <c r="G28" s="30">
        <v>41167</v>
      </c>
      <c r="H28" s="32">
        <v>41178</v>
      </c>
      <c r="I28" s="32">
        <v>41180</v>
      </c>
      <c r="J28" s="21" t="str">
        <f ca="1" t="shared" si="0"/>
        <v>TRUE</v>
      </c>
      <c r="K28" s="25">
        <f t="shared" si="1"/>
        <v>1</v>
      </c>
      <c r="L28" s="6" t="s">
        <v>18</v>
      </c>
      <c r="M28" s="9">
        <v>40801</v>
      </c>
      <c r="N28" s="8">
        <v>40784</v>
      </c>
      <c r="O28" s="8">
        <v>40787</v>
      </c>
      <c r="P28" s="21" t="s">
        <v>80</v>
      </c>
      <c r="Q28" s="25">
        <v>1</v>
      </c>
      <c r="R28" s="6" t="s">
        <v>18</v>
      </c>
      <c r="S28" s="9">
        <v>40436</v>
      </c>
      <c r="T28" s="8">
        <v>40434</v>
      </c>
      <c r="U28" s="8">
        <v>40441</v>
      </c>
      <c r="V28" s="21" t="s">
        <v>80</v>
      </c>
      <c r="W28" s="25">
        <v>1</v>
      </c>
      <c r="X28" s="6" t="s">
        <v>18</v>
      </c>
      <c r="Y28" s="9">
        <v>40070</v>
      </c>
      <c r="Z28" s="10">
        <v>40073</v>
      </c>
    </row>
    <row r="29" spans="1:26" ht="29.25" customHeight="1">
      <c r="A29" s="4" t="s">
        <v>44</v>
      </c>
      <c r="B29" s="5" t="s">
        <v>15</v>
      </c>
      <c r="C29" s="5" t="s">
        <v>63</v>
      </c>
      <c r="D29" s="6" t="s">
        <v>30</v>
      </c>
      <c r="E29" s="7"/>
      <c r="F29" s="6" t="s">
        <v>45</v>
      </c>
      <c r="G29" s="30">
        <v>41167</v>
      </c>
      <c r="H29" s="32">
        <v>41148</v>
      </c>
      <c r="I29" s="32">
        <v>41156</v>
      </c>
      <c r="J29" s="21" t="str">
        <f ca="1" t="shared" si="0"/>
        <v>TRUE</v>
      </c>
      <c r="K29" s="25">
        <f t="shared" si="1"/>
        <v>1</v>
      </c>
      <c r="L29" s="6" t="s">
        <v>18</v>
      </c>
      <c r="M29" s="9">
        <v>40801</v>
      </c>
      <c r="N29" s="8">
        <v>40813</v>
      </c>
      <c r="O29" s="8">
        <v>40816</v>
      </c>
      <c r="P29" s="21" t="str">
        <f ca="1">IF(M29&gt;=TODAY(),"TRUE",IF(O29&gt;=(M29+16),"FALSE",IF((O29&lt;=M29-16),"FALSE","TRUE")))</f>
        <v>TRUE</v>
      </c>
      <c r="Q29" s="25">
        <f>IF(P29="TRUE",1,0)</f>
        <v>1</v>
      </c>
      <c r="R29" s="6" t="s">
        <v>18</v>
      </c>
      <c r="S29" s="9">
        <v>40436</v>
      </c>
      <c r="T29" s="18" t="s">
        <v>57</v>
      </c>
      <c r="U29" s="8"/>
      <c r="V29" s="21" t="str">
        <f ca="1">IF(S29&gt;=TODAY(),"TRUE",IF(U29&gt;=(S29+16),"FALSE",IF((U29&lt;=S29-16),"FALSE","TRUE")))</f>
        <v>FALSE</v>
      </c>
      <c r="W29" s="25">
        <f>IF(V29="TRUE",1,0)</f>
        <v>0</v>
      </c>
      <c r="X29" s="6"/>
      <c r="Y29" s="9">
        <v>40080</v>
      </c>
      <c r="Z29" s="10">
        <v>40078</v>
      </c>
    </row>
    <row r="30" spans="1:26" ht="29.25" customHeight="1">
      <c r="A30" s="4" t="s">
        <v>48</v>
      </c>
      <c r="B30" s="5" t="s">
        <v>15</v>
      </c>
      <c r="C30" s="5" t="s">
        <v>62</v>
      </c>
      <c r="D30" s="6" t="s">
        <v>30</v>
      </c>
      <c r="E30" s="7" t="s">
        <v>91</v>
      </c>
      <c r="F30" s="6"/>
      <c r="G30" s="30">
        <v>41167</v>
      </c>
      <c r="H30" s="32">
        <v>41178</v>
      </c>
      <c r="I30" s="32">
        <v>41183</v>
      </c>
      <c r="J30" s="21" t="str">
        <f ca="1" t="shared" si="0"/>
        <v>FALSE</v>
      </c>
      <c r="K30" s="25">
        <f t="shared" si="1"/>
        <v>0</v>
      </c>
      <c r="L30" s="6" t="s">
        <v>18</v>
      </c>
      <c r="M30" s="9">
        <v>40801</v>
      </c>
      <c r="N30" s="8">
        <v>40814</v>
      </c>
      <c r="O30" s="8">
        <v>40816</v>
      </c>
      <c r="P30" s="21" t="str">
        <f ca="1">IF(M30&gt;=TODAY(),"TRUE",IF(O30&gt;=(M30+16),"FALSE",IF((O30&lt;=M30-16),"FALSE","TRUE")))</f>
        <v>TRUE</v>
      </c>
      <c r="Q30" s="25">
        <f>IF(P30="TRUE",1,0)</f>
        <v>1</v>
      </c>
      <c r="R30" s="6" t="s">
        <v>18</v>
      </c>
      <c r="S30" s="9">
        <v>40436</v>
      </c>
      <c r="T30" s="18" t="s">
        <v>57</v>
      </c>
      <c r="U30" s="8"/>
      <c r="V30" s="21" t="str">
        <f ca="1">IF(S30&gt;=TODAY(),"TRUE",IF(U30&gt;=(S30+16),"FALSE",IF((U30&lt;=S30-16),"FALSE","TRUE")))</f>
        <v>FALSE</v>
      </c>
      <c r="W30" s="25">
        <f>IF(V30="TRUE",1,0)</f>
        <v>0</v>
      </c>
      <c r="X30" s="6"/>
      <c r="Y30" s="9">
        <v>40093</v>
      </c>
      <c r="Z30" s="10">
        <v>40096</v>
      </c>
    </row>
    <row r="31" spans="1:26" ht="29.25" customHeight="1">
      <c r="A31" s="4" t="s">
        <v>49</v>
      </c>
      <c r="B31" s="5" t="s">
        <v>15</v>
      </c>
      <c r="C31" s="5" t="s">
        <v>66</v>
      </c>
      <c r="D31" s="6" t="s">
        <v>30</v>
      </c>
      <c r="E31" s="7"/>
      <c r="F31" s="6"/>
      <c r="G31" s="30">
        <v>41197</v>
      </c>
      <c r="H31" s="30">
        <v>41205</v>
      </c>
      <c r="I31" s="30">
        <v>41208</v>
      </c>
      <c r="J31" s="21" t="str">
        <f ca="1" t="shared" si="0"/>
        <v>TRUE</v>
      </c>
      <c r="K31" s="25">
        <f t="shared" si="1"/>
        <v>1</v>
      </c>
      <c r="L31" s="6" t="s">
        <v>18</v>
      </c>
      <c r="M31" s="28">
        <v>40831</v>
      </c>
      <c r="N31" s="29">
        <v>40840</v>
      </c>
      <c r="O31" s="29">
        <v>40843</v>
      </c>
      <c r="P31" s="21" t="str">
        <f ca="1">IF(M31&gt;=TODAY(),"TRUE",IF(O31&gt;=(M31+16),"FALSE",IF((O31&lt;=M31-16),"FALSE","TRUE")))</f>
        <v>TRUE</v>
      </c>
      <c r="Q31" s="25">
        <f>IF(P31="TRUE",1,0)</f>
        <v>1</v>
      </c>
      <c r="R31" s="6" t="s">
        <v>18</v>
      </c>
      <c r="S31" s="9">
        <v>40831</v>
      </c>
      <c r="T31" s="18" t="s">
        <v>57</v>
      </c>
      <c r="U31" s="8"/>
      <c r="V31" s="21" t="str">
        <f ca="1">IF(S31&gt;=TODAY(),"TRUE",IF(U31&gt;=(S31+16),"FALSE",IF((U31&lt;=S31-16),"FALSE","TRUE")))</f>
        <v>FALSE</v>
      </c>
      <c r="W31" s="25">
        <f>IF(V31="TRUE",1,0)</f>
        <v>0</v>
      </c>
      <c r="X31" s="6"/>
      <c r="Y31" s="9">
        <v>40105</v>
      </c>
      <c r="Z31" s="10">
        <v>40106</v>
      </c>
    </row>
    <row r="32" spans="1:26" ht="29.25" customHeight="1">
      <c r="A32" s="4" t="s">
        <v>77</v>
      </c>
      <c r="B32" s="5" t="s">
        <v>15</v>
      </c>
      <c r="C32" s="5" t="s">
        <v>62</v>
      </c>
      <c r="D32" s="6" t="s">
        <v>23</v>
      </c>
      <c r="E32" s="7"/>
      <c r="F32" s="6"/>
      <c r="G32" s="30">
        <v>41228</v>
      </c>
      <c r="H32" s="30">
        <v>41232</v>
      </c>
      <c r="I32" s="30">
        <v>41236</v>
      </c>
      <c r="J32" s="21" t="str">
        <f ca="1" t="shared" si="0"/>
        <v>TRUE</v>
      </c>
      <c r="K32" s="25">
        <f t="shared" si="1"/>
        <v>1</v>
      </c>
      <c r="L32" s="6" t="s">
        <v>18</v>
      </c>
      <c r="M32" s="9" t="s">
        <v>81</v>
      </c>
      <c r="N32" s="8">
        <v>40875</v>
      </c>
      <c r="O32" s="8">
        <v>40884</v>
      </c>
      <c r="P32" s="21"/>
      <c r="Q32" s="25"/>
      <c r="R32" s="6"/>
      <c r="S32" s="9"/>
      <c r="T32" s="8"/>
      <c r="U32" s="8"/>
      <c r="V32" s="21"/>
      <c r="W32" s="25"/>
      <c r="X32" s="6"/>
      <c r="Y32" s="9"/>
      <c r="Z32" s="10"/>
    </row>
    <row r="33" spans="1:26" ht="29.25" customHeight="1" thickBot="1">
      <c r="A33" s="11" t="s">
        <v>41</v>
      </c>
      <c r="B33" s="12" t="s">
        <v>15</v>
      </c>
      <c r="C33" s="12" t="s">
        <v>63</v>
      </c>
      <c r="D33" s="13" t="s">
        <v>30</v>
      </c>
      <c r="E33" s="14"/>
      <c r="F33" s="13" t="s">
        <v>90</v>
      </c>
      <c r="G33" s="31">
        <v>41228</v>
      </c>
      <c r="H33" s="31">
        <v>41225</v>
      </c>
      <c r="I33" s="31">
        <v>41228</v>
      </c>
      <c r="J33" s="21" t="str">
        <f ca="1" t="shared" si="0"/>
        <v>TRUE</v>
      </c>
      <c r="K33" s="25">
        <f t="shared" si="1"/>
        <v>1</v>
      </c>
      <c r="L33" s="6" t="s">
        <v>18</v>
      </c>
      <c r="M33" s="33">
        <v>40862</v>
      </c>
      <c r="N33" s="34">
        <v>40854</v>
      </c>
      <c r="O33" s="15">
        <v>40856</v>
      </c>
      <c r="P33" s="22" t="str">
        <f ca="1">IF(M33&gt;=TODAY(),"TRUE",IF(O33&gt;=(M33+16),"FALSE",IF((O33&lt;=M33-16),"FALSE","TRUE")))</f>
        <v>TRUE</v>
      </c>
      <c r="Q33" s="25">
        <f>IF(P33="TRUE",1,0)</f>
        <v>1</v>
      </c>
      <c r="R33" s="13" t="s">
        <v>18</v>
      </c>
      <c r="S33" s="16">
        <v>40497</v>
      </c>
      <c r="T33" s="35" t="s">
        <v>57</v>
      </c>
      <c r="U33" s="35"/>
      <c r="V33" s="22" t="str">
        <f ca="1">IF(S33&gt;=TODAY(),"TRUE",IF(U33&gt;=(S33+16),"FALSE",IF((U33&lt;=S33-16),"FALSE","TRUE")))</f>
        <v>FALSE</v>
      </c>
      <c r="W33" s="25">
        <f>IF(V33="TRUE",1,0)</f>
        <v>0</v>
      </c>
      <c r="X33" s="13"/>
      <c r="Y33" s="16">
        <v>40127</v>
      </c>
      <c r="Z33" s="17">
        <v>40129</v>
      </c>
    </row>
    <row r="34" spans="10:23" ht="29.25" customHeight="1" thickTop="1">
      <c r="J34" s="26">
        <f>SUM(K3:K33)</f>
        <v>29</v>
      </c>
      <c r="K34" s="37"/>
      <c r="P34" s="26">
        <f>SUM(Q3:Q33)</f>
        <v>27</v>
      </c>
      <c r="Q34" s="23"/>
      <c r="V34" s="26">
        <f>SUM(W3:W33)</f>
        <v>16</v>
      </c>
      <c r="W34" s="23"/>
    </row>
    <row r="35" spans="10:22" ht="29.25" customHeight="1" thickBot="1">
      <c r="J35" s="27">
        <f>J34/31</f>
        <v>0.9354838709677419</v>
      </c>
      <c r="K35" s="38"/>
      <c r="P35" s="27">
        <f>P34/29</f>
        <v>0.9310344827586207</v>
      </c>
      <c r="V35" s="27">
        <f>V34/28</f>
        <v>0.5714285714285714</v>
      </c>
    </row>
    <row r="36" ht="12.75" thickTop="1"/>
    <row r="37" spans="20:21" ht="12">
      <c r="T37" s="20" t="s">
        <v>58</v>
      </c>
      <c r="U37" s="19"/>
    </row>
    <row r="38" spans="20:21" ht="12.75" customHeight="1">
      <c r="T38" s="39" t="s">
        <v>59</v>
      </c>
      <c r="U38" s="40"/>
    </row>
    <row r="39" spans="20:21" ht="12">
      <c r="T39" s="39"/>
      <c r="U39" s="40"/>
    </row>
    <row r="40" spans="16:23" ht="12">
      <c r="P40" s="23"/>
      <c r="Q40" s="23"/>
      <c r="T40" s="39" t="s">
        <v>60</v>
      </c>
      <c r="U40" s="40"/>
      <c r="W40" s="23"/>
    </row>
    <row r="41" spans="20:21" ht="12">
      <c r="T41" s="39"/>
      <c r="U41" s="40"/>
    </row>
    <row r="42" spans="20:21" ht="12">
      <c r="T42" s="39" t="s">
        <v>61</v>
      </c>
      <c r="U42" s="40"/>
    </row>
    <row r="43" spans="20:21" ht="12">
      <c r="T43" s="41"/>
      <c r="U43" s="42"/>
    </row>
    <row r="53" ht="12">
      <c r="V53">
        <f>COUNTIF(V3:V33,"TRUE")</f>
        <v>0</v>
      </c>
    </row>
    <row r="54" ht="12">
      <c r="M54" t="s">
        <v>55</v>
      </c>
    </row>
  </sheetData>
  <sheetProtection/>
  <mergeCells count="3">
    <mergeCell ref="T38:U39"/>
    <mergeCell ref="T40:U41"/>
    <mergeCell ref="T42:U43"/>
  </mergeCells>
  <conditionalFormatting sqref="P3:Q33 V3:W33 J3:K33">
    <cfRule type="cellIs" priority="1" dxfId="1" operator="equal" stopIfTrue="1">
      <formula>"TRUE"</formula>
    </cfRule>
    <cfRule type="cellIs" priority="2" dxfId="0" operator="equal" stopIfTrue="1">
      <formula>"FALSE"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Scotia Gas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Skipp</dc:creator>
  <cp:keywords/>
  <dc:description/>
  <cp:lastModifiedBy>Helen Cuin</cp:lastModifiedBy>
  <dcterms:created xsi:type="dcterms:W3CDTF">2011-07-08T08:04:31Z</dcterms:created>
  <dcterms:modified xsi:type="dcterms:W3CDTF">2013-01-11T06:51:19Z</dcterms:modified>
  <cp:category/>
  <cp:version/>
  <cp:contentType/>
  <cp:contentStatus/>
</cp:coreProperties>
</file>