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G:\Clients\PAFA\04 - PAC\02 - Risk Register\03 - Consultation\PAF Risk Register Consultation\"/>
    </mc:Choice>
  </mc:AlternateContent>
  <bookViews>
    <workbookView xWindow="0" yWindow="0" windowWidth="28800" windowHeight="11610" tabRatio="548"/>
  </bookViews>
  <sheets>
    <sheet name="Read Me First" sheetId="1" r:id="rId1"/>
    <sheet name="Risk Summary" sheetId="3" r:id="rId2"/>
    <sheet name="Risk Scores" sheetId="4" r:id="rId3"/>
    <sheet name="001-Theft of Gas" sheetId="5" r:id="rId4"/>
    <sheet name="002 - Use of the AQ Corrections" sheetId="6" r:id="rId5"/>
    <sheet name="003 - Estimated readings" sheetId="7" r:id="rId6"/>
    <sheet name="004 - LDZ Offtake measure error" sheetId="8" r:id="rId7"/>
    <sheet name="005 - Incorrect asset data" sheetId="9" r:id="rId8"/>
    <sheet name="006 - Site WAR for EUC 3-8" sheetId="10" r:id="rId9"/>
    <sheet name="007 - Undetected LDZ errors" sheetId="11" r:id="rId10"/>
    <sheet name="008 - Unregistered Sites" sheetId="12" r:id="rId11"/>
    <sheet name="009 - Shipperless Sites" sheetId="13" r:id="rId12"/>
    <sheet name="010 - Readings fail validation" sheetId="14" r:id="rId13"/>
    <sheet name="011 - Late Check Reads" sheetId="15" r:id="rId14"/>
    <sheet name="012 - Meter read submission PC4" sheetId="16" r:id="rId15"/>
    <sheet name="013 - Est. Reads Change Shipper" sheetId="17" r:id="rId16"/>
    <sheet name="014 - Failure to obtain read" sheetId="18" r:id="rId17"/>
    <sheet name="015 - Retrospective updates" sheetId="19" r:id="rId18"/>
  </sheets>
  <definedNames>
    <definedName name="_xlnm._FilterDatabase" localSheetId="1" hidden="1">'Risk Summary'!$B$2:$K$2</definedName>
    <definedName name="_xlnm.Print_Area" localSheetId="3">'001-Theft of Gas'!$A$1:$K$13</definedName>
    <definedName name="_xlnm.Print_Area" localSheetId="4">'002 - Use of the AQ Corrections'!$B$1:$K$13</definedName>
    <definedName name="_xlnm.Print_Area" localSheetId="5">'003 - Estimated readings'!$A$1:$K$13</definedName>
    <definedName name="_xlnm.Print_Area" localSheetId="6">'004 - LDZ Offtake measure error'!$A$1:$K$13</definedName>
    <definedName name="_xlnm.Print_Area" localSheetId="7">'005 - Incorrect asset data'!$A$1:$K$13</definedName>
    <definedName name="_xlnm.Print_Area" localSheetId="8">'006 - Site WAR for EUC 3-8'!$A$1:$K$13</definedName>
    <definedName name="_xlnm.Print_Area" localSheetId="9">'007 - Undetected LDZ errors'!$A$1:$K$13</definedName>
    <definedName name="_xlnm.Print_Area" localSheetId="10">'008 - Unregistered Sites'!$A$1:$K$13</definedName>
    <definedName name="_xlnm.Print_Area" localSheetId="11">'009 - Shipperless Sites'!$A$1:$K$13</definedName>
    <definedName name="_xlnm.Print_Area" localSheetId="12">'010 - Readings fail validation'!$A$1:$K$13</definedName>
    <definedName name="_xlnm.Print_Area" localSheetId="13">'011 - Late Check Reads'!$A$1:$K$13</definedName>
    <definedName name="_xlnm.Print_Area" localSheetId="14">'012 - Meter read submission PC4'!$A$1:$K$13</definedName>
    <definedName name="_xlnm.Print_Area" localSheetId="15">'013 - Est. Reads Change Shipper'!$A$1:$K$13</definedName>
    <definedName name="_xlnm.Print_Area" localSheetId="16">'014 - Failure to obtain read'!$A$1:$K$13</definedName>
    <definedName name="_xlnm.Print_Area" localSheetId="17">'015 - Retrospective updates'!$A$1:$K$13</definedName>
    <definedName name="Z_A5A992E5_A774_408A_88E8_BC6D12B4DBBC_.wvu.FilterData" localSheetId="1" hidden="1">'Risk Summary'!$B$2:$K$2</definedName>
    <definedName name="Z_A5A992E5_A774_408A_88E8_BC6D12B4DBBC_.wvu.PrintArea" localSheetId="3" hidden="1">'001-Theft of Gas'!$A$1:$K$13</definedName>
    <definedName name="Z_A5A992E5_A774_408A_88E8_BC6D12B4DBBC_.wvu.PrintArea" localSheetId="4" hidden="1">'002 - Use of the AQ Corrections'!$B$1:$K$13</definedName>
    <definedName name="Z_A5A992E5_A774_408A_88E8_BC6D12B4DBBC_.wvu.PrintArea" localSheetId="5" hidden="1">'003 - Estimated readings'!$A$1:$K$13</definedName>
    <definedName name="Z_A5A992E5_A774_408A_88E8_BC6D12B4DBBC_.wvu.PrintArea" localSheetId="6" hidden="1">'004 - LDZ Offtake measure error'!$A$1:$K$13</definedName>
    <definedName name="Z_A5A992E5_A774_408A_88E8_BC6D12B4DBBC_.wvu.PrintArea" localSheetId="7" hidden="1">'005 - Incorrect asset data'!$A$1:$K$13</definedName>
    <definedName name="Z_A5A992E5_A774_408A_88E8_BC6D12B4DBBC_.wvu.PrintArea" localSheetId="8" hidden="1">'006 - Site WAR for EUC 3-8'!$A$1:$K$13</definedName>
    <definedName name="Z_A5A992E5_A774_408A_88E8_BC6D12B4DBBC_.wvu.PrintArea" localSheetId="9" hidden="1">'007 - Undetected LDZ errors'!$A$1:$K$13</definedName>
    <definedName name="Z_A5A992E5_A774_408A_88E8_BC6D12B4DBBC_.wvu.PrintArea" localSheetId="10" hidden="1">'008 - Unregistered Sites'!$A$1:$K$13</definedName>
    <definedName name="Z_A5A992E5_A774_408A_88E8_BC6D12B4DBBC_.wvu.PrintArea" localSheetId="11" hidden="1">'009 - Shipperless Sites'!$A$1:$K$13</definedName>
    <definedName name="Z_A5A992E5_A774_408A_88E8_BC6D12B4DBBC_.wvu.PrintArea" localSheetId="12" hidden="1">'010 - Readings fail validation'!$A$1:$K$13</definedName>
    <definedName name="Z_A5A992E5_A774_408A_88E8_BC6D12B4DBBC_.wvu.PrintArea" localSheetId="13" hidden="1">'011 - Late Check Reads'!$A$1:$K$13</definedName>
    <definedName name="Z_A5A992E5_A774_408A_88E8_BC6D12B4DBBC_.wvu.PrintArea" localSheetId="14" hidden="1">'012 - Meter read submission PC4'!$A$1:$K$13</definedName>
    <definedName name="Z_A5A992E5_A774_408A_88E8_BC6D12B4DBBC_.wvu.PrintArea" localSheetId="15" hidden="1">'013 - Est. Reads Change Shipper'!$A$1:$K$13</definedName>
    <definedName name="Z_A5A992E5_A774_408A_88E8_BC6D12B4DBBC_.wvu.PrintArea" localSheetId="16" hidden="1">'014 - Failure to obtain read'!$A$1:$K$13</definedName>
    <definedName name="Z_A5A992E5_A774_408A_88E8_BC6D12B4DBBC_.wvu.PrintArea" localSheetId="17" hidden="1">'015 - Retrospective updates'!$A$1:$K$13</definedName>
  </definedNames>
  <calcPr calcId="171027"/>
  <customWorkbookViews>
    <customWorkbookView name="Nirav Vyas - Personal View" guid="{A5A992E5-A774-408A-88E8-BC6D12B4DBBC}" mergeInterval="0" personalView="1" maximized="1" xWindow="-8" yWindow="-8" windowWidth="1936" windowHeight="1056" tabRatio="548"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 i="3" l="1"/>
  <c r="J4" i="3" l="1"/>
  <c r="L17" i="3"/>
  <c r="K17" i="3"/>
  <c r="J17" i="3"/>
  <c r="I17" i="3"/>
  <c r="L16" i="3"/>
  <c r="K16" i="3"/>
  <c r="J16" i="3"/>
  <c r="I16" i="3"/>
  <c r="L15" i="3"/>
  <c r="K15" i="3"/>
  <c r="J15" i="3"/>
  <c r="I15" i="3"/>
  <c r="N14" i="3"/>
  <c r="M14" i="3"/>
  <c r="L14" i="3"/>
  <c r="K14" i="3"/>
  <c r="J14" i="3"/>
  <c r="I14" i="3"/>
  <c r="H14" i="3"/>
  <c r="N13" i="3"/>
  <c r="M13" i="3"/>
  <c r="L13" i="3"/>
  <c r="K13" i="3"/>
  <c r="J13" i="3"/>
  <c r="I13" i="3"/>
  <c r="H13" i="3"/>
  <c r="N12" i="3"/>
  <c r="M12" i="3"/>
  <c r="L12" i="3"/>
  <c r="K12" i="3"/>
  <c r="J12" i="3"/>
  <c r="I12" i="3"/>
  <c r="N11" i="3"/>
  <c r="M11" i="3"/>
  <c r="L11" i="3"/>
  <c r="K11" i="3"/>
  <c r="J11" i="3"/>
  <c r="I11" i="3"/>
  <c r="N10" i="3"/>
  <c r="M10" i="3"/>
  <c r="L10" i="3"/>
  <c r="K10" i="3"/>
  <c r="J10" i="3"/>
  <c r="I10" i="3"/>
  <c r="N9" i="3"/>
  <c r="M9" i="3"/>
  <c r="L9" i="3"/>
  <c r="K9" i="3"/>
  <c r="J9" i="3"/>
  <c r="I9" i="3"/>
  <c r="N8" i="3"/>
  <c r="M8" i="3"/>
  <c r="L8" i="3"/>
  <c r="K8" i="3"/>
  <c r="J8" i="3"/>
  <c r="N7" i="3"/>
  <c r="M7" i="3"/>
  <c r="L7" i="3"/>
  <c r="K7" i="3"/>
  <c r="J7" i="3"/>
  <c r="I7" i="3"/>
  <c r="I8" i="3"/>
  <c r="H8" i="3"/>
  <c r="G8" i="3"/>
  <c r="F8" i="3"/>
  <c r="E8" i="3"/>
  <c r="Q7" i="3"/>
  <c r="P7" i="3"/>
  <c r="O7" i="3"/>
  <c r="N6" i="3"/>
  <c r="M6" i="3"/>
  <c r="L6" i="3"/>
  <c r="K6" i="3"/>
  <c r="J6" i="3"/>
  <c r="I6" i="3"/>
  <c r="H6" i="3"/>
  <c r="G6" i="3"/>
  <c r="F6" i="3"/>
  <c r="E6" i="3"/>
  <c r="O5" i="3"/>
  <c r="N5" i="3"/>
  <c r="M5" i="3"/>
  <c r="L5" i="3"/>
  <c r="K5" i="3"/>
  <c r="J5" i="3"/>
  <c r="I5" i="3"/>
  <c r="I4" i="3"/>
  <c r="Q4" i="3"/>
  <c r="P4" i="3"/>
  <c r="O4" i="3"/>
  <c r="N4" i="3"/>
  <c r="M4" i="3"/>
  <c r="L4" i="3"/>
  <c r="K4" i="3"/>
  <c r="Q3" i="3" l="1"/>
  <c r="P3" i="3"/>
  <c r="O3" i="3"/>
  <c r="L3" i="3"/>
  <c r="K3" i="3"/>
  <c r="J3" i="3"/>
  <c r="I3" i="3"/>
  <c r="Q17" i="3" l="1"/>
  <c r="O17" i="3"/>
  <c r="N17" i="3"/>
  <c r="M17" i="3"/>
  <c r="Q16" i="3"/>
  <c r="P16" i="3"/>
  <c r="O16" i="3"/>
  <c r="N16" i="3"/>
  <c r="M16" i="3"/>
  <c r="Q15" i="3"/>
  <c r="P15" i="3"/>
  <c r="O15" i="3"/>
  <c r="N15" i="3"/>
  <c r="M15" i="3"/>
  <c r="Q14" i="3"/>
  <c r="P14" i="3"/>
  <c r="O14" i="3"/>
  <c r="Q13" i="3"/>
  <c r="P13" i="3"/>
  <c r="O13" i="3"/>
  <c r="Q12" i="3"/>
  <c r="P12" i="3"/>
  <c r="O12" i="3"/>
  <c r="Q11" i="3"/>
  <c r="P11" i="3"/>
  <c r="O11" i="3"/>
  <c r="Q10" i="3"/>
  <c r="P10" i="3"/>
  <c r="O10" i="3"/>
  <c r="D13" i="3"/>
  <c r="C10" i="3"/>
  <c r="Q9" i="3" l="1"/>
  <c r="P9" i="3"/>
  <c r="O9" i="3"/>
  <c r="P8" i="3"/>
  <c r="O8" i="3"/>
  <c r="O6" i="3"/>
  <c r="Q5" i="3"/>
  <c r="P5" i="3"/>
  <c r="N3" i="3"/>
  <c r="M3" i="3"/>
  <c r="I9" i="19" l="1"/>
  <c r="H9" i="19"/>
  <c r="I8" i="19"/>
  <c r="H8" i="19"/>
  <c r="I7" i="19"/>
  <c r="H7" i="19"/>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2"/>
  <c r="H9" i="12"/>
  <c r="I8" i="12"/>
  <c r="H8" i="12"/>
  <c r="I7" i="12"/>
  <c r="H7" i="12"/>
  <c r="I9" i="13"/>
  <c r="H9" i="13"/>
  <c r="I8" i="13"/>
  <c r="H8" i="13"/>
  <c r="I7" i="13"/>
  <c r="H7" i="13"/>
  <c r="I9" i="11"/>
  <c r="H9" i="11"/>
  <c r="I8" i="11"/>
  <c r="H8" i="11"/>
  <c r="I7" i="11"/>
  <c r="H7" i="11"/>
  <c r="I9" i="10"/>
  <c r="H9" i="10"/>
  <c r="I8" i="10"/>
  <c r="Q8" i="3" s="1"/>
  <c r="H8" i="10"/>
  <c r="I7" i="10"/>
  <c r="H7" i="10"/>
  <c r="I9" i="9"/>
  <c r="H9" i="9"/>
  <c r="I8" i="9"/>
  <c r="H8" i="9"/>
  <c r="I7" i="9"/>
  <c r="H7" i="9"/>
  <c r="I9" i="8"/>
  <c r="H9" i="8"/>
  <c r="I8" i="8"/>
  <c r="Q6" i="3" s="1"/>
  <c r="H8" i="8"/>
  <c r="P6" i="3" s="1"/>
  <c r="I7" i="8"/>
  <c r="H7" i="8"/>
  <c r="I9" i="7"/>
  <c r="H9" i="7"/>
  <c r="I8" i="7"/>
  <c r="H8" i="7"/>
  <c r="I7" i="7"/>
  <c r="H7" i="7"/>
  <c r="I9" i="6"/>
  <c r="H9" i="6"/>
  <c r="I8" i="6"/>
  <c r="H8" i="6"/>
  <c r="I7" i="6"/>
  <c r="H7" i="6"/>
  <c r="C17" i="3" l="1"/>
  <c r="C16" i="3"/>
  <c r="C15" i="3"/>
  <c r="C14" i="3"/>
  <c r="C13" i="3"/>
  <c r="C12" i="3"/>
  <c r="C11" i="3"/>
  <c r="C9" i="3"/>
  <c r="C8" i="3"/>
  <c r="C7" i="3"/>
  <c r="C6" i="3"/>
  <c r="C5" i="3"/>
  <c r="C4" i="3"/>
  <c r="C3" i="3"/>
  <c r="G4" i="3"/>
  <c r="H4" i="3"/>
  <c r="G5" i="3"/>
  <c r="H5" i="3"/>
  <c r="G7" i="3"/>
  <c r="H7" i="3"/>
  <c r="G9" i="3"/>
  <c r="H9" i="3"/>
  <c r="G11" i="3"/>
  <c r="H11" i="3"/>
  <c r="G10" i="3"/>
  <c r="H10" i="3"/>
  <c r="G12" i="3"/>
  <c r="H12" i="3"/>
  <c r="G13" i="3"/>
  <c r="G14" i="3"/>
  <c r="G15" i="3"/>
  <c r="H15" i="3"/>
  <c r="G16" i="3"/>
  <c r="H16" i="3"/>
  <c r="G17" i="3"/>
  <c r="H17" i="3"/>
  <c r="I8" i="5" l="1"/>
  <c r="I9" i="5"/>
  <c r="H8" i="5"/>
  <c r="H9" i="5"/>
  <c r="H7" i="5"/>
  <c r="I7" i="5"/>
  <c r="F4" i="3"/>
  <c r="F5" i="3"/>
  <c r="F7" i="3"/>
  <c r="F9" i="3"/>
  <c r="F11" i="3"/>
  <c r="F10" i="3"/>
  <c r="F12" i="3"/>
  <c r="F13" i="3"/>
  <c r="F14" i="3"/>
  <c r="F15" i="3"/>
  <c r="F16" i="3"/>
  <c r="F17" i="3"/>
  <c r="F3" i="3"/>
  <c r="E4" i="3"/>
  <c r="E5" i="3"/>
  <c r="E7" i="3"/>
  <c r="E9" i="3"/>
  <c r="E11" i="3"/>
  <c r="E10" i="3"/>
  <c r="E12" i="3"/>
  <c r="E13" i="3"/>
  <c r="E14" i="3"/>
  <c r="E15" i="3"/>
  <c r="E16" i="3"/>
  <c r="E17" i="3"/>
  <c r="E3" i="3"/>
  <c r="G3" i="3" l="1"/>
  <c r="H3" i="3"/>
  <c r="D17" i="3"/>
  <c r="D16" i="3"/>
  <c r="D15" i="3"/>
  <c r="D14" i="3"/>
  <c r="D12" i="3"/>
  <c r="D10" i="3"/>
  <c r="D11" i="3"/>
  <c r="D9" i="3"/>
  <c r="D8" i="3"/>
  <c r="D7" i="3"/>
  <c r="D6" i="3"/>
  <c r="D5" i="3"/>
  <c r="D4" i="3"/>
  <c r="D3" i="3"/>
</calcChain>
</file>

<file path=xl/sharedStrings.xml><?xml version="1.0" encoding="utf-8"?>
<sst xmlns="http://schemas.openxmlformats.org/spreadsheetml/2006/main" count="751" uniqueCount="190">
  <si>
    <t>Risk Number</t>
  </si>
  <si>
    <t>Risk Description / Title:</t>
  </si>
  <si>
    <t>There is a risk that…</t>
  </si>
  <si>
    <t>Date</t>
  </si>
  <si>
    <t>Raised by</t>
  </si>
  <si>
    <t>Throughput</t>
  </si>
  <si>
    <t>Probability</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</si>
  <si>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</si>
  <si>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</si>
  <si>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</si>
  <si>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</si>
  <si>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</si>
  <si>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</si>
  <si>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</si>
  <si>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</si>
  <si>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</si>
  <si>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</si>
  <si>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</si>
  <si>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</si>
  <si>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</si>
  <si>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</si>
  <si>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PACR0001</t>
  </si>
  <si>
    <t>Performance Assurance Committee (PAC)</t>
  </si>
  <si>
    <t>Not Effective (x1)</t>
  </si>
  <si>
    <t>Risk Status (Active / Inactive)</t>
  </si>
  <si>
    <t>Active</t>
  </si>
  <si>
    <t>n/a</t>
  </si>
  <si>
    <t>Allocation &amp; Settlement</t>
  </si>
  <si>
    <t>Theft of Gas</t>
  </si>
  <si>
    <t>Partially Effective (x0.8)</t>
  </si>
  <si>
    <t>PACR0002</t>
  </si>
  <si>
    <t>Use of the AQ Correction Process</t>
  </si>
  <si>
    <t>PACR0003</t>
  </si>
  <si>
    <t>PACR0004</t>
  </si>
  <si>
    <t>Allocation</t>
  </si>
  <si>
    <t>PACR0005</t>
  </si>
  <si>
    <t>PACR0006</t>
  </si>
  <si>
    <t xml:space="preserve">Allocation </t>
  </si>
  <si>
    <t>PACR0007</t>
  </si>
  <si>
    <t>PACR0008</t>
  </si>
  <si>
    <t>PACR0009</t>
  </si>
  <si>
    <t>PACR0010</t>
  </si>
  <si>
    <t>PACR0011</t>
  </si>
  <si>
    <t>PACR0012</t>
  </si>
  <si>
    <t>PACR0013</t>
  </si>
  <si>
    <t>PACR0014</t>
  </si>
  <si>
    <t>PACR0015</t>
  </si>
  <si>
    <t>Estimated reads used for daily metered sites (Product Classes 1 and 2)</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</si>
  <si>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</si>
  <si>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</si>
  <si>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</si>
  <si>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</si>
  <si>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</si>
  <si>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</si>
  <si>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</si>
  <si>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</si>
  <si>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</si>
  <si>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readings fail validation</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</si>
  <si>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</si>
  <si>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</si>
  <si>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</si>
  <si>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</si>
  <si>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</si>
  <si>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</si>
  <si>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</si>
  <si>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</si>
  <si>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</si>
  <si>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 xml:space="preserve">To be Agreed:
Shippers to manage and monitor, on a monthly basis, the percentage of their MPRNs with a site specific WAR.
Production of shipper performance report 2A.5 and 2B.5 </t>
  </si>
  <si>
    <t>To be agreed: Ensure obligation for shippers to check converters at the same time as the main meter is met. Production of shipper performance report 2A.1, 2B.1</t>
  </si>
  <si>
    <t>The sites and quantity of gas stolen cannot be identified, gas cannot be allocated and reconciled correctly</t>
  </si>
  <si>
    <t>To be Agreed.
Reporting to monitor use of the corrections process and provide assurance that corrections are submitted in a fair and consistent manner. 
Production of shipper performance report 2A.8 and 2B.8</t>
  </si>
  <si>
    <t>Insufficient validation and/or assurance of information provided by Shippers (ultimately provided by Suppliers and MAMs)</t>
  </si>
  <si>
    <t xml:space="preserve">LDZ offtake meters develop an error and remains undetected, which causes the readings to be inaccurate. </t>
  </si>
  <si>
    <t>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</si>
  <si>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</si>
  <si>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</si>
  <si>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</si>
  <si>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</si>
  <si>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</si>
  <si>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</si>
  <si>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PACR0003
</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</si>
  <si>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</si>
  <si>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</si>
  <si>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</si>
  <si>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</si>
  <si>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</si>
  <si>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</si>
  <si>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 xml:space="preserve">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</si>
  <si>
    <t>The AQ allocated does not provide an accurate reflection of gas consumption; impacts allocation to the shipper and unidentified gas. 
The misallocation will not be corrected until Meter Point Reconciliation takes place.</t>
  </si>
  <si>
    <t xml:space="preserve">Manage and monitor LDZ Offtake meters to mitigate risk and implement a set of Transporter principles to provide assurance that the UNC Offtake arrangements are being followed.
Performance report to be produced in the future.
</t>
  </si>
  <si>
    <t>Current Throughput (1-5)</t>
  </si>
  <si>
    <t>Current Probability (1-5)</t>
  </si>
  <si>
    <t xml:space="preserve">To be Agreed.
Manage and monitor the performance and ensure that the intentions of UNC MOD 410A are achieved.
</t>
  </si>
  <si>
    <t>Effective (x0.6)</t>
  </si>
  <si>
    <t>Shippers failing to provide timely check reads and providing late reads. 
Shippers not checking converters at the same time as the main meters.</t>
  </si>
  <si>
    <t xml:space="preserve">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</si>
  <si>
    <t>Meter readings are not being obtained within the settlements window. Also read validation errors not being corrected by shippers.</t>
  </si>
  <si>
    <t>Cost at average SAP 1.7p for higher threshold (Oct 2012 – Nov 2016)</t>
  </si>
  <si>
    <t>Rating</t>
  </si>
  <si>
    <t>Likelihood</t>
  </si>
  <si>
    <t>0 – 49 GWh</t>
  </si>
  <si>
    <t>50 – 249 GWH</t>
  </si>
  <si>
    <t>250 – 499 GWh</t>
  </si>
  <si>
    <t>500 – 999 GWh</t>
  </si>
  <si>
    <t>&gt; 1,000 GWh</t>
  </si>
  <si>
    <t>Energy Throughput</t>
  </si>
  <si>
    <t>Description – Remote
Probability – &lt;10% chance</t>
  </si>
  <si>
    <t>Description – Less Likely
Probability – &gt;=10% and &lt; 40% chance</t>
  </si>
  <si>
    <t>Description – Equally unlikely as likely
Probability – &gt;=40% and &lt; 60% chance</t>
  </si>
  <si>
    <t>Description – More likely
Probability – &gt;=60% and &lt; 90% chance</t>
  </si>
  <si>
    <t>Description – Almost certain
Probability – &gt;=90% chance</t>
  </si>
  <si>
    <t>Cost (£)</t>
  </si>
  <si>
    <t>42,500,000
(no upper limit)</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</si>
  <si>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</si>
  <si>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</si>
  <si>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</si>
  <si>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</si>
  <si>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</si>
  <si>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</si>
  <si>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</si>
  <si>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</si>
  <si>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</si>
  <si>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</si>
  <si>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</si>
  <si>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</si>
  <si>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</si>
  <si>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 xml:space="preserve">Following a new connection, meters are fitted and gas is allowed to flow without a valid supply contract being in place (where they have an MPRN)
Also incorrectly identifying customer owned meters as primary meters.
</t>
  </si>
  <si>
    <t>Meter readings are submitted and fail validation, and subsequent reads fail validation; the AQ will become less accurate impacting the timeliness of reconciliation.</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</si>
  <si>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</si>
  <si>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</si>
  <si>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</si>
  <si>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</si>
  <si>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</si>
  <si>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</si>
  <si>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</si>
  <si>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</si>
  <si>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To be agreed:  Principle of logic checks to approve consumption adjustments.
Production of shipper performance report 2A.7, 2B.7</t>
  </si>
  <si>
    <t>Target Throughput (1-5)</t>
  </si>
  <si>
    <t>Target Probability (1-5)</t>
  </si>
  <si>
    <t xml:space="preserve"> PAC review meeting on 10/10/2017</t>
  </si>
  <si>
    <t xml:space="preserve"> PAC review meeting on 10/10/17</t>
  </si>
  <si>
    <t xml:space="preserve">To be Agreed.
Shippers to manage and monitor that UNC MODs 0424 and 0425 are met.
MOD 0469S details Transporter performance.
Also monitoring Shippers follow the correct withdrawal process and Transporters to ensure that GSR visits are completed on time.
Monitor site re-registrations to ensure energy allocation is corrected.
Production of shipper performance report 
</t>
  </si>
  <si>
    <t xml:space="preserve">UNC, SPAA and supply license rules and regulations. SARs process to correct change of supplier reads.
Production of shipper performance report 2A.4, 2B.4
</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</si>
  <si>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</si>
  <si>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</si>
  <si>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</si>
  <si>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</si>
  <si>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figures are for the PAF year 2017-18</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</si>
  <si>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</si>
  <si>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</si>
  <si>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</si>
  <si>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</si>
  <si>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</si>
  <si>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</si>
  <si>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</si>
  <si>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</si>
  <si>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</si>
  <si>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</si>
  <si>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</si>
  <si>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</si>
  <si>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</si>
  <si>
    <t>Risk Energy and Financial Estimate</t>
  </si>
  <si>
    <t xml:space="preserve">Risk Energy and Financial Estimate </t>
  </si>
  <si>
    <t>Risks within the register are valid for the PAF year, 1 October 2017 to 30 September 2018 (2017/18).</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</si>
  <si>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</si>
  <si>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</si>
  <si>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</si>
  <si>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</si>
  <si>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</si>
  <si>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 xml:space="preserve">This version of the Risk Register reflects the contents of the latest approved Risk Register (13/10/2017) by the PAC. </t>
  </si>
  <si>
    <t xml:space="preserve">The PAF Risk Register contains 15 risks and is currently baselined using theoretical a view of the risks identified from the initial work completed by Engage. </t>
  </si>
  <si>
    <t>Further refinement of the PAF Risk Register will be completed following industry consultation and once further information is forthcoming.</t>
  </si>
  <si>
    <t xml:space="preserve">The PAF Risk Register sets out all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</si>
  <si>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Throughout the PAF year risks may remain in the same banding. Progress on those risks would still be made and captured within the Controls and Action of the risk.</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</si>
  <si>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</si>
  <si>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</si>
  <si>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</si>
  <si>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</si>
  <si>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</si>
  <si>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</si>
  <si>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</si>
  <si>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</si>
  <si>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</si>
  <si>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</si>
  <si>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Additional information on how risk scores are calculated and on how to raise a risk, please see the Risk Register Approach document (link below).</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</si>
  <si>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</si>
  <si>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</si>
  <si>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 xml:space="preserve">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</si>
  <si>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</si>
  <si>
    <t>https://www.gasgovernance.co.uk/sites/default/files/ggf/page/2017-10/PAC%20Document%203%20Risk%20Register%20Approach%20v2.0.pdf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</si>
</sst>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7"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65">
    <xf numFmtId="0" fontId="0" fillId="0" borderId="0" xfId="0"/>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center" vertical="top"/>
    </xf>
    <xf numFmtId="0" fontId="0"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center" wrapText="1"/>
    </xf>
    <xf numFmtId="41" fontId="0"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top" wrapText="1"/>
    </xf>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5" xfId="0" applyNumberFormat="1" applyFont="1" applyBorder="1" applyAlignment="1">
      <alignment horizontal="center" vertical="center"/>
    </xf>
    <xf numFmtId="0" fontId="0" fillId="0" borderId="7" xfId="0" applyFont="1" applyBorder="1" applyAlignment="1">
      <alignment horizontal="center" vertical="center" wrapText="1"/>
    </xf>
    <xf numFmtId="41" fontId="0" fillId="0" borderId="0" xfId="0" applyNumberFormat="1" applyFont="1"/>
    <xf numFmtId="4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3" xfId="2" applyBorder="1" applyAlignment="1">
      <alignment horizontal="center" vertical="center" wrapText="1"/>
    </xf>
    <xf numFmtId="3" fontId="0" fillId="0" borderId="14"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4" fillId="0" borderId="15" xfId="2"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6" xfId="0" applyNumberFormat="1" applyFont="1" applyBorder="1" applyAlignment="1">
      <alignment horizontal="center" vertical="center" wrapText="1"/>
    </xf>
    <xf numFmtId="0" fontId="0" fillId="0" borderId="0" xfId="0" applyFill="1"/>
    <xf numFmtId="0" fontId="4" fillId="0" borderId="18" xfId="2"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Alignment="1"/>
    <xf numFmtId="0" fontId="6" fillId="0" borderId="0" xfId="0" applyFont="1" applyAlignment="1">
      <alignment vertical="top" wrapText="1"/>
    </xf>
    <xf numFmtId="0" fontId="0" fillId="0" borderId="0" xfId="0" applyAlignment="1">
      <alignment vertical="top" wrapText="1"/>
    </xf>
    <xf numFmtId="14" fontId="0" fillId="0" borderId="0" xfId="0" applyNumberFormat="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41" fontId="0" fillId="0" borderId="14" xfId="1" applyNumberFormat="1" applyFont="1" applyBorder="1" applyAlignment="1">
      <alignment horizontal="center" vertical="center" wrapText="1"/>
    </xf>
    <xf numFmtId="0" fontId="0" fillId="0" borderId="14" xfId="0" applyBorder="1" applyAlignment="1">
      <alignment horizontal="center" vertical="center"/>
    </xf>
    <xf numFmtId="41" fontId="0" fillId="0" borderId="17" xfId="1" applyNumberFormat="1" applyFont="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3"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Fill="1" applyBorder="1" applyAlignment="1">
      <alignment horizontal="center" vertical="center" wrapText="1"/>
    </xf>
    <xf numFmtId="41" fontId="0" fillId="0" borderId="19" xfId="1" applyNumberFormat="1" applyFont="1" applyFill="1" applyBorder="1" applyAlignment="1">
      <alignment horizontal="center" vertical="center" wrapText="1"/>
    </xf>
    <xf numFmtId="0" fontId="0" fillId="2" borderId="24"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0" xfId="0" applyFont="1" applyAlignment="1"/>
    <xf numFmtId="0" fontId="0" fillId="0" borderId="0" xfId="0" applyAlignment="1">
      <alignment vertical="top" wrapText="1"/>
    </xf>
    <xf numFmtId="0" fontId="0" fillId="0" borderId="1" xfId="0" applyFont="1" applyBorder="1" applyAlignment="1">
      <alignment horizontal="center" vertical="center" wrapText="1"/>
    </xf>
    <xf numFmtId="3" fontId="0" fillId="0" borderId="16" xfId="0" applyNumberFormat="1" applyFont="1" applyBorder="1" applyAlignment="1">
      <alignment horizontal="center" vertical="center" wrapText="1"/>
    </xf>
    <xf numFmtId="3" fontId="0" fillId="0" borderId="17" xfId="0" applyNumberFormat="1" applyFont="1" applyBorder="1" applyAlignment="1">
      <alignment horizontal="center" vertical="center" wrapText="1"/>
    </xf>
    <xf numFmtId="0" fontId="4" fillId="0" borderId="0" xfId="2"/>
    <xf numFmtId="0" fontId="4" fillId="0" borderId="0" xfId="2" applyAlignment="1">
      <alignment vertical="top" wrapText="1"/>
    </xf>
    <xf numFmtId="0" fontId="4" fillId="0" borderId="0" xfId="2" applyAlignment="1">
      <alignment horizontal="left" vertical="top"/>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Alignment="1">
      <alignment wrapText="1"/>
    </xf>
    <xf numFmtId="0" fontId="0" fillId="0" borderId="0" xfId="0" applyFill="1" applyAlignment="1">
      <alignment horizontal="left" vertical="top" wrapText="1"/>
    </xf>
    <xf numFmtId="14" fontId="0" fillId="3" borderId="1" xfId="0" applyNumberFormat="1" applyFont="1" applyFill="1" applyBorder="1" applyAlignment="1">
      <alignment horizontal="center" vertical="center" wrapText="1"/>
    </xf>
    <xf numFmtId="0" fontId="0" fillId="0" borderId="0" xfId="0" applyFill="1" applyAlignment="1">
      <alignment vertical="top" wrapText="1"/>
    </xf>
    <xf numFmtId="0" fontId="0" fillId="0" borderId="0" xfId="0" applyAlignment="1">
      <alignment horizontal="left" vertical="top" wrapText="1"/>
    </xf>
    <xf numFmtId="0" fontId="0" fillId="0" borderId="0" xfId="0" applyFill="1" applyAlignment="1">
      <alignment horizontal="left" vertical="top" wrapText="1"/>
    </xf>
    <xf numFmtId="0" fontId="5" fillId="0" borderId="0" xfId="0" applyFont="1" applyBorder="1" applyAlignment="1">
      <alignment horizont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14" fontId="0" fillId="3" borderId="2" xfId="0" applyNumberFormat="1" applyFont="1" applyFill="1" applyBorder="1" applyAlignment="1">
      <alignment horizontal="center" vertical="center"/>
    </xf>
    <xf numFmtId="14" fontId="0" fillId="3" borderId="4" xfId="0" applyNumberFormat="1"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1" xfId="0" applyFont="1" applyFill="1" applyBorder="1" applyAlignment="1">
      <alignment horizontal="center" vertical="center" wrapText="1"/>
    </xf>
    <xf numFmtId="0" fontId="0" fillId="0" borderId="1" xfId="0" applyFont="1" applyBorder="1" applyAlignment="1">
      <alignment horizontal="center"/>
    </xf>
    <xf numFmtId="0" fontId="0" fillId="3" borderId="3"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0</xdr:row>
      <xdr:rowOff>66675</xdr:rowOff>
    </xdr:from>
    <xdr:to>
      <xdr:col>5</xdr:col>
      <xdr:colOff>1206500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asgovernance.co.uk/sites/default/files/ggf/page/2017-10/PAC%20Document%203%20Risk%20Register%20Approach%20v2.0.pdf"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B2" sqref="B2"/>
    </sheetView>
  </sheetViews>
  <sheetFormatPr defaultColWidth="9.140625" defaultRowHeight="15" x14ac:dyDescent="0.25"/>
  <cols>
    <col min="1" max="1" width="3.7109375" style="22" customWidth="1"/>
    <col min="2" max="2" width="28.42578125" style="78" customWidth="1"/>
    <col min="3" max="3" width="19.85546875" customWidth="1"/>
    <col min="4" max="4" width="2.85546875" bestFit="1" customWidth="1"/>
    <col min="5" max="10" width="18.7109375" customWidth="1"/>
    <col min="11" max="11" width="15.5703125" customWidth="1"/>
    <col min="12" max="12" width="18.7109375" customWidth="1"/>
  </cols>
  <sheetData>
    <row r="1" spans="1:8" s="1" customFormat="1" x14ac:dyDescent="0.25">
      <c r="B1" s="14"/>
    </row>
    <row r="2" spans="1:8" ht="23.25" x14ac:dyDescent="0.25">
      <c r="B2" s="77" t="s">
        <v>158</v>
      </c>
    </row>
    <row r="4" spans="1:8" s="76" customFormat="1" ht="106.5" customHeight="1" x14ac:dyDescent="0.25">
      <c r="A4" s="71"/>
      <c r="B4" s="108" t="s">
        <v>172</v>
      </c>
      <c r="C4" s="108"/>
      <c r="H4" s="105"/>
    </row>
    <row r="5" spans="1:8" s="76" customFormat="1" ht="48.75" customHeight="1" x14ac:dyDescent="0.25">
      <c r="A5" s="71"/>
      <c r="B5" s="110" t="s">
        <v>170</v>
      </c>
      <c r="C5" s="110"/>
      <c r="G5" s="105"/>
      <c r="H5" s="105"/>
    </row>
    <row r="6" spans="1:8" s="76" customFormat="1" ht="46.5" customHeight="1" x14ac:dyDescent="0.25">
      <c r="A6" s="71"/>
      <c r="B6" s="110" t="s">
        <v>171</v>
      </c>
      <c r="C6" s="110"/>
      <c r="H6" s="105"/>
    </row>
    <row r="7" spans="1:8" s="76" customFormat="1" x14ac:dyDescent="0.25">
      <c r="A7" s="71"/>
      <c r="B7" s="106"/>
      <c r="C7" s="106"/>
      <c r="H7" s="105"/>
    </row>
    <row r="8" spans="1:8" ht="33" customHeight="1" x14ac:dyDescent="0.25">
      <c r="B8" s="109" t="s">
        <v>163</v>
      </c>
      <c r="C8" s="109"/>
      <c r="G8" s="105"/>
    </row>
    <row r="9" spans="1:8" s="22" customFormat="1" x14ac:dyDescent="0.25">
      <c r="B9" s="78"/>
    </row>
    <row r="10" spans="1:8" ht="63" customHeight="1" x14ac:dyDescent="0.25">
      <c r="B10" s="109" t="s">
        <v>173</v>
      </c>
      <c r="C10" s="109"/>
    </row>
    <row r="12" spans="1:8" ht="45" customHeight="1" x14ac:dyDescent="0.25">
      <c r="B12" s="109" t="s">
        <v>164</v>
      </c>
      <c r="C12" s="109"/>
    </row>
    <row r="13" spans="1:8" s="22" customFormat="1" ht="50.25" customHeight="1" x14ac:dyDescent="0.25">
      <c r="B13" s="109" t="s">
        <v>184</v>
      </c>
      <c r="C13" s="109"/>
      <c r="E13" s="99"/>
    </row>
    <row r="14" spans="1:8" s="22" customFormat="1" ht="15" customHeight="1" x14ac:dyDescent="0.25">
      <c r="B14" s="101" t="s">
        <v>189</v>
      </c>
      <c r="C14" s="100"/>
      <c r="E14" s="99"/>
    </row>
    <row r="15" spans="1:8" s="22" customFormat="1" x14ac:dyDescent="0.25">
      <c r="B15" s="95"/>
    </row>
    <row r="16" spans="1:8" x14ac:dyDescent="0.25">
      <c r="B16" s="78" t="s">
        <v>165</v>
      </c>
      <c r="C16" s="79">
        <v>43021</v>
      </c>
    </row>
    <row r="17" spans="2:5" x14ac:dyDescent="0.25">
      <c r="B17" s="78" t="s">
        <v>166</v>
      </c>
      <c r="C17" s="79">
        <v>43009</v>
      </c>
      <c r="D17" t="s">
        <v>167</v>
      </c>
      <c r="E17" s="79">
        <v>43373</v>
      </c>
    </row>
    <row r="18" spans="2:5" s="22" customFormat="1" x14ac:dyDescent="0.25">
      <c r="B18" s="95"/>
    </row>
    <row r="19" spans="2:5" x14ac:dyDescent="0.25">
      <c r="B19" s="78" t="s">
        <v>157</v>
      </c>
    </row>
    <row r="20" spans="2:5" ht="46.5" customHeight="1" x14ac:dyDescent="0.25">
      <c r="B20" s="109" t="s">
        <v>169</v>
      </c>
      <c r="C20" s="109"/>
    </row>
  </sheetData>
  <customSheetViews>
    <customSheetView guid="{A5A992E5-A774-408A-88E8-BC6D12B4DBBC}">
      <selection activeCell="A5" sqref="A5"/>
      <pageMargins left="0.7" right="0.7" top="0.75" bottom="0.75" header="0.3" footer="0.3"/>
      <pageSetup paperSize="9" orientation="portrait" verticalDpi="0" r:id="rId1"/>
    </customSheetView>
  </customSheetViews>
  <mergeCells count="8">
    <mergeCell ref="B4:C4"/>
    <mergeCell ref="B8:C8"/>
    <mergeCell ref="B10:C10"/>
    <mergeCell ref="B12:C12"/>
    <mergeCell ref="B20:C20"/>
    <mergeCell ref="B13:C13"/>
    <mergeCell ref="B5:C5"/>
    <mergeCell ref="B6:C6"/>
  </mergeCells>
  <hyperlinks>
    <hyperlink ref="B14"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38</v>
      </c>
      <c r="D2" s="6" t="s">
        <v>1</v>
      </c>
      <c r="E2" s="160" t="s">
        <v>51</v>
      </c>
      <c r="F2" s="160"/>
      <c r="G2" s="160"/>
      <c r="H2" s="160"/>
      <c r="I2" s="160"/>
      <c r="J2" s="160"/>
    </row>
    <row r="3" spans="2:10" ht="45" customHeight="1" x14ac:dyDescent="0.25">
      <c r="B3" s="115"/>
      <c r="C3" s="117"/>
      <c r="D3" s="6" t="s">
        <v>2</v>
      </c>
      <c r="E3" s="123" t="s">
        <v>72</v>
      </c>
      <c r="F3" s="123"/>
      <c r="G3" s="123"/>
      <c r="H3" s="123"/>
      <c r="I3" s="123"/>
      <c r="J3" s="123"/>
    </row>
    <row r="4" spans="2:10" ht="45" customHeight="1" x14ac:dyDescent="0.25">
      <c r="B4" s="4" t="s">
        <v>3</v>
      </c>
      <c r="C4" s="8">
        <v>42927</v>
      </c>
      <c r="D4" s="4" t="s">
        <v>4</v>
      </c>
      <c r="E4" s="7" t="s">
        <v>22</v>
      </c>
      <c r="F4" s="143" t="s">
        <v>161</v>
      </c>
      <c r="G4" s="52" t="s">
        <v>84</v>
      </c>
      <c r="H4" s="68">
        <v>415</v>
      </c>
      <c r="I4" s="31" t="s">
        <v>144</v>
      </c>
      <c r="J4" s="67">
        <v>7051</v>
      </c>
    </row>
    <row r="5" spans="2:10" ht="45" customHeight="1" x14ac:dyDescent="0.25">
      <c r="B5" s="6" t="s">
        <v>24</v>
      </c>
      <c r="C5" s="7" t="s">
        <v>25</v>
      </c>
      <c r="D5" s="154"/>
      <c r="E5" s="155"/>
      <c r="F5" s="144"/>
      <c r="G5" s="93" t="s">
        <v>85</v>
      </c>
      <c r="H5" s="68">
        <v>415</v>
      </c>
      <c r="I5" s="63" t="s">
        <v>145</v>
      </c>
      <c r="J5" s="67">
        <v>7051</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3</v>
      </c>
      <c r="F7" s="5">
        <v>2</v>
      </c>
      <c r="G7" s="5" t="s">
        <v>23</v>
      </c>
      <c r="H7" s="24">
        <f>E7*F7</f>
        <v>6</v>
      </c>
      <c r="I7" s="24">
        <f>IF(G7="Not Effective (x1)",E7*F7,IF(G7="Partially Effective (x0.8)",E7*F7*0.8, E7*F7*0.6))</f>
        <v>6</v>
      </c>
      <c r="J7" s="116" t="s">
        <v>175</v>
      </c>
    </row>
    <row r="8" spans="2:10" ht="30" customHeight="1" x14ac:dyDescent="0.25">
      <c r="B8" s="115"/>
      <c r="C8" s="115"/>
      <c r="D8" s="4" t="s">
        <v>12</v>
      </c>
      <c r="E8" s="5">
        <v>3</v>
      </c>
      <c r="F8" s="5">
        <v>2</v>
      </c>
      <c r="G8" s="7" t="s">
        <v>29</v>
      </c>
      <c r="H8" s="24">
        <f t="shared" ref="H8:H9" si="0">E8*F8</f>
        <v>6</v>
      </c>
      <c r="I8" s="24">
        <f t="shared" ref="I8:I9" si="1">IF(G8="Not Effective (x1)",E8*F8,IF(G8="Partially Effective (x0.8)",E8*F8*0.8, E8*F8*0.6))</f>
        <v>4.8000000000000007</v>
      </c>
      <c r="J8" s="116"/>
    </row>
    <row r="9" spans="2:10" ht="30" customHeight="1" x14ac:dyDescent="0.25">
      <c r="B9" s="115"/>
      <c r="C9" s="115"/>
      <c r="D9" s="4" t="s">
        <v>13</v>
      </c>
      <c r="E9" s="5">
        <v>4</v>
      </c>
      <c r="F9" s="5">
        <v>4</v>
      </c>
      <c r="G9" s="5" t="s">
        <v>23</v>
      </c>
      <c r="H9" s="24">
        <f t="shared" si="0"/>
        <v>16</v>
      </c>
      <c r="I9" s="24">
        <f t="shared" si="1"/>
        <v>16</v>
      </c>
      <c r="J9" s="116"/>
    </row>
    <row r="10" spans="2:10" ht="30" customHeight="1" x14ac:dyDescent="0.25">
      <c r="B10" s="4" t="s">
        <v>14</v>
      </c>
      <c r="C10" s="117" t="s">
        <v>33</v>
      </c>
      <c r="D10" s="117"/>
      <c r="E10" s="117"/>
      <c r="F10" s="117"/>
      <c r="G10" s="115" t="s">
        <v>17</v>
      </c>
      <c r="H10" s="115"/>
      <c r="I10" s="117" t="s">
        <v>27</v>
      </c>
      <c r="J10" s="117"/>
    </row>
    <row r="11" spans="2:10" ht="45" customHeight="1" x14ac:dyDescent="0.25">
      <c r="B11" s="118" t="s">
        <v>15</v>
      </c>
      <c r="C11" s="118"/>
      <c r="D11" s="118" t="s">
        <v>61</v>
      </c>
      <c r="E11" s="118"/>
      <c r="F11" s="4" t="s">
        <v>18</v>
      </c>
      <c r="G11" s="115" t="s">
        <v>19</v>
      </c>
      <c r="H11" s="115"/>
      <c r="I11" s="115" t="s">
        <v>20</v>
      </c>
      <c r="J11" s="115"/>
    </row>
    <row r="12" spans="2:10" s="15" customFormat="1" ht="371.25" customHeight="1" x14ac:dyDescent="0.25">
      <c r="B12" s="156" t="s">
        <v>168</v>
      </c>
      <c r="C12" s="157"/>
      <c r="D12" s="119" t="s">
        <v>123</v>
      </c>
      <c r="E12" s="119"/>
      <c r="F12" s="25" t="s">
        <v>73</v>
      </c>
      <c r="G12" s="156" t="s">
        <v>186</v>
      </c>
      <c r="H12" s="157"/>
      <c r="I12" s="121" t="s">
        <v>140</v>
      </c>
      <c r="J12" s="122"/>
    </row>
  </sheetData>
  <customSheetViews>
    <customSheetView guid="{A5A992E5-A774-408A-88E8-BC6D12B4DBBC}" scale="80" fitToPage="1" topLeftCell="A4">
      <selection activeCell="F12" sqref="F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D12" sqref="D12:E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39</v>
      </c>
      <c r="D2" s="21" t="s">
        <v>1</v>
      </c>
      <c r="E2" s="123" t="s">
        <v>56</v>
      </c>
      <c r="F2" s="123"/>
      <c r="G2" s="123"/>
      <c r="H2" s="123"/>
      <c r="I2" s="123"/>
      <c r="J2" s="123"/>
    </row>
    <row r="3" spans="2:10" ht="45" customHeight="1" x14ac:dyDescent="0.25">
      <c r="B3" s="115"/>
      <c r="C3" s="117"/>
      <c r="D3" s="21" t="s">
        <v>2</v>
      </c>
      <c r="E3" s="123" t="s">
        <v>125</v>
      </c>
      <c r="F3" s="123"/>
      <c r="G3" s="123"/>
      <c r="H3" s="123"/>
      <c r="I3" s="123"/>
      <c r="J3" s="123"/>
    </row>
    <row r="4" spans="2:10" ht="45" customHeight="1" x14ac:dyDescent="0.25">
      <c r="B4" s="18" t="s">
        <v>3</v>
      </c>
      <c r="C4" s="8">
        <v>42927</v>
      </c>
      <c r="D4" s="18" t="s">
        <v>4</v>
      </c>
      <c r="E4" s="19" t="s">
        <v>22</v>
      </c>
      <c r="F4" s="143" t="s">
        <v>161</v>
      </c>
      <c r="G4" s="52" t="s">
        <v>84</v>
      </c>
      <c r="H4" s="68">
        <v>137</v>
      </c>
      <c r="I4" s="31" t="s">
        <v>144</v>
      </c>
      <c r="J4" s="68">
        <v>2326</v>
      </c>
    </row>
    <row r="5" spans="2:10" ht="45" customHeight="1" x14ac:dyDescent="0.25">
      <c r="B5" s="21" t="s">
        <v>24</v>
      </c>
      <c r="C5" s="19" t="s">
        <v>25</v>
      </c>
      <c r="D5" s="154"/>
      <c r="E5" s="155"/>
      <c r="F5" s="144"/>
      <c r="G5" s="93" t="s">
        <v>85</v>
      </c>
      <c r="H5" s="66" t="s">
        <v>86</v>
      </c>
      <c r="I5" s="63" t="s">
        <v>145</v>
      </c>
      <c r="J5" s="65" t="s">
        <v>86</v>
      </c>
    </row>
    <row r="6" spans="2:10" ht="30" customHeight="1" x14ac:dyDescent="0.25">
      <c r="B6" s="115" t="s">
        <v>16</v>
      </c>
      <c r="C6" s="115"/>
      <c r="D6" s="18"/>
      <c r="E6" s="18" t="s">
        <v>5</v>
      </c>
      <c r="F6" s="18" t="s">
        <v>6</v>
      </c>
      <c r="G6" s="18" t="s">
        <v>7</v>
      </c>
      <c r="H6" s="18" t="s">
        <v>8</v>
      </c>
      <c r="I6" s="18" t="s">
        <v>9</v>
      </c>
      <c r="J6" s="18" t="s">
        <v>10</v>
      </c>
    </row>
    <row r="7" spans="2:10" ht="30" customHeight="1" x14ac:dyDescent="0.25">
      <c r="B7" s="115"/>
      <c r="C7" s="115"/>
      <c r="D7" s="18" t="s">
        <v>11</v>
      </c>
      <c r="E7" s="20">
        <v>2</v>
      </c>
      <c r="F7" s="20">
        <v>4</v>
      </c>
      <c r="G7" s="20" t="s">
        <v>23</v>
      </c>
      <c r="H7" s="24">
        <f>E7*F7</f>
        <v>8</v>
      </c>
      <c r="I7" s="24">
        <f>IF(G7="Not Effective (x1)",E7*F7,IF(G7="Partially Effective (x0.8)",E7*F7*0.8, E7*F7*0.6))</f>
        <v>8</v>
      </c>
      <c r="J7" s="116" t="s">
        <v>175</v>
      </c>
    </row>
    <row r="8" spans="2:10" ht="30" customHeight="1" x14ac:dyDescent="0.25">
      <c r="B8" s="115"/>
      <c r="C8" s="115"/>
      <c r="D8" s="18" t="s">
        <v>12</v>
      </c>
      <c r="E8" s="20">
        <v>2</v>
      </c>
      <c r="F8" s="20">
        <v>3</v>
      </c>
      <c r="G8" s="19" t="s">
        <v>29</v>
      </c>
      <c r="H8" s="24">
        <f t="shared" ref="H8:H9" si="0">E8*F8</f>
        <v>6</v>
      </c>
      <c r="I8" s="24">
        <f t="shared" ref="I8:I9" si="1">IF(G8="Not Effective (x1)",E8*F8,IF(G8="Partially Effective (x0.8)",E8*F8*0.8, E8*F8*0.6))</f>
        <v>4.8000000000000007</v>
      </c>
      <c r="J8" s="116"/>
    </row>
    <row r="9" spans="2:10" ht="30" customHeight="1" x14ac:dyDescent="0.25">
      <c r="B9" s="115"/>
      <c r="C9" s="115"/>
      <c r="D9" s="18" t="s">
        <v>13</v>
      </c>
      <c r="E9" s="20">
        <v>3</v>
      </c>
      <c r="F9" s="20">
        <v>4</v>
      </c>
      <c r="G9" s="20" t="s">
        <v>23</v>
      </c>
      <c r="H9" s="24">
        <f t="shared" si="0"/>
        <v>12</v>
      </c>
      <c r="I9" s="24">
        <f t="shared" si="1"/>
        <v>12</v>
      </c>
      <c r="J9" s="116"/>
    </row>
    <row r="10" spans="2:10" ht="30" customHeight="1" x14ac:dyDescent="0.25">
      <c r="B10" s="3" t="s">
        <v>14</v>
      </c>
      <c r="C10" s="161" t="s">
        <v>26</v>
      </c>
      <c r="D10" s="161"/>
      <c r="E10" s="161"/>
      <c r="F10" s="161"/>
      <c r="G10" s="115" t="s">
        <v>17</v>
      </c>
      <c r="H10" s="115"/>
      <c r="I10" s="161" t="s">
        <v>37</v>
      </c>
      <c r="J10" s="161"/>
    </row>
    <row r="11" spans="2:10" ht="45" customHeight="1" x14ac:dyDescent="0.25">
      <c r="B11" s="118" t="s">
        <v>15</v>
      </c>
      <c r="C11" s="118"/>
      <c r="D11" s="118" t="s">
        <v>61</v>
      </c>
      <c r="E11" s="118"/>
      <c r="F11" s="2" t="s">
        <v>18</v>
      </c>
      <c r="G11" s="115" t="s">
        <v>19</v>
      </c>
      <c r="H11" s="115"/>
      <c r="I11" s="115" t="s">
        <v>20</v>
      </c>
      <c r="J11" s="115"/>
    </row>
    <row r="12" spans="2:10" s="15" customFormat="1" ht="208.5" customHeight="1" x14ac:dyDescent="0.25">
      <c r="B12" s="121" t="s">
        <v>126</v>
      </c>
      <c r="C12" s="122"/>
      <c r="D12" s="120" t="s">
        <v>62</v>
      </c>
      <c r="E12" s="120"/>
      <c r="F12" s="17" t="s">
        <v>92</v>
      </c>
      <c r="G12" s="121" t="s">
        <v>180</v>
      </c>
      <c r="H12" s="122"/>
      <c r="I12" s="121" t="s">
        <v>140</v>
      </c>
      <c r="J12" s="122"/>
    </row>
  </sheetData>
  <customSheetViews>
    <customSheetView guid="{A5A992E5-A774-408A-88E8-BC6D12B4DBBC}" scale="80" fitToPage="1">
      <selection activeCell="G7" sqref="G7"/>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40</v>
      </c>
      <c r="D2" s="6" t="s">
        <v>1</v>
      </c>
      <c r="E2" s="123" t="s">
        <v>55</v>
      </c>
      <c r="F2" s="123"/>
      <c r="G2" s="123"/>
      <c r="H2" s="123"/>
      <c r="I2" s="123"/>
      <c r="J2" s="123"/>
    </row>
    <row r="3" spans="2:10" ht="45" customHeight="1" x14ac:dyDescent="0.25">
      <c r="B3" s="115"/>
      <c r="C3" s="117"/>
      <c r="D3" s="6" t="s">
        <v>2</v>
      </c>
      <c r="E3" s="123" t="s">
        <v>124</v>
      </c>
      <c r="F3" s="123"/>
      <c r="G3" s="123"/>
      <c r="H3" s="123"/>
      <c r="I3" s="123"/>
      <c r="J3" s="123"/>
    </row>
    <row r="4" spans="2:10" ht="45" customHeight="1" x14ac:dyDescent="0.25">
      <c r="B4" s="4" t="s">
        <v>3</v>
      </c>
      <c r="C4" s="8">
        <v>42927</v>
      </c>
      <c r="D4" s="4" t="s">
        <v>4</v>
      </c>
      <c r="E4" s="7" t="s">
        <v>22</v>
      </c>
      <c r="F4" s="143" t="s">
        <v>161</v>
      </c>
      <c r="G4" s="52" t="s">
        <v>84</v>
      </c>
      <c r="H4" s="68">
        <v>146</v>
      </c>
      <c r="I4" s="31" t="s">
        <v>144</v>
      </c>
      <c r="J4" s="66">
        <v>2481</v>
      </c>
    </row>
    <row r="5" spans="2:10" ht="45" customHeight="1" x14ac:dyDescent="0.25">
      <c r="B5" s="6" t="s">
        <v>24</v>
      </c>
      <c r="C5" s="7" t="s">
        <v>25</v>
      </c>
      <c r="D5" s="154"/>
      <c r="E5" s="155"/>
      <c r="F5" s="144"/>
      <c r="G5" s="93" t="s">
        <v>85</v>
      </c>
      <c r="H5" s="68">
        <v>37</v>
      </c>
      <c r="I5" s="63" t="s">
        <v>145</v>
      </c>
      <c r="J5" s="66">
        <v>621</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2</v>
      </c>
      <c r="F7" s="5">
        <v>3</v>
      </c>
      <c r="G7" s="32" t="s">
        <v>29</v>
      </c>
      <c r="H7" s="24">
        <f>E7*F7</f>
        <v>6</v>
      </c>
      <c r="I7" s="24">
        <f>IF(G7="Not Effective (x1)",E7*F7,IF(G7="Partially Effective (x0.8)",E7*F7*0.8, E7*F7*0.6))</f>
        <v>4.8000000000000007</v>
      </c>
      <c r="J7" s="116" t="s">
        <v>175</v>
      </c>
    </row>
    <row r="8" spans="2:10" ht="30" customHeight="1" x14ac:dyDescent="0.25">
      <c r="B8" s="115"/>
      <c r="C8" s="115"/>
      <c r="D8" s="4" t="s">
        <v>12</v>
      </c>
      <c r="E8" s="5">
        <v>2</v>
      </c>
      <c r="F8" s="5">
        <v>2</v>
      </c>
      <c r="G8" s="7" t="s">
        <v>29</v>
      </c>
      <c r="H8" s="24">
        <f t="shared" ref="H8:H9" si="0">E8*F8</f>
        <v>4</v>
      </c>
      <c r="I8" s="24">
        <f t="shared" ref="I8:I9" si="1">IF(G8="Not Effective (x1)",E8*F8,IF(G8="Partially Effective (x0.8)",E8*F8*0.8, E8*F8*0.6))</f>
        <v>3.2</v>
      </c>
      <c r="J8" s="116"/>
    </row>
    <row r="9" spans="2:10" ht="30" customHeight="1" x14ac:dyDescent="0.25">
      <c r="B9" s="115"/>
      <c r="C9" s="115"/>
      <c r="D9" s="4" t="s">
        <v>13</v>
      </c>
      <c r="E9" s="5">
        <v>2</v>
      </c>
      <c r="F9" s="5">
        <v>3</v>
      </c>
      <c r="G9" s="5" t="s">
        <v>23</v>
      </c>
      <c r="H9" s="24">
        <f t="shared" si="0"/>
        <v>6</v>
      </c>
      <c r="I9" s="24">
        <f t="shared" si="1"/>
        <v>6</v>
      </c>
      <c r="J9" s="116"/>
    </row>
    <row r="10" spans="2:10" ht="30" customHeight="1" x14ac:dyDescent="0.25">
      <c r="B10" s="4" t="s">
        <v>14</v>
      </c>
      <c r="C10" s="117" t="s">
        <v>26</v>
      </c>
      <c r="D10" s="117"/>
      <c r="E10" s="117"/>
      <c r="F10" s="117"/>
      <c r="G10" s="115" t="s">
        <v>17</v>
      </c>
      <c r="H10" s="115"/>
      <c r="I10" s="117" t="s">
        <v>34</v>
      </c>
      <c r="J10" s="117"/>
    </row>
    <row r="11" spans="2:10" ht="45" customHeight="1" x14ac:dyDescent="0.25">
      <c r="B11" s="118" t="s">
        <v>15</v>
      </c>
      <c r="C11" s="118"/>
      <c r="D11" s="118" t="s">
        <v>61</v>
      </c>
      <c r="E11" s="118"/>
      <c r="F11" s="4" t="s">
        <v>18</v>
      </c>
      <c r="G11" s="115" t="s">
        <v>19</v>
      </c>
      <c r="H11" s="115"/>
      <c r="I11" s="115" t="s">
        <v>20</v>
      </c>
      <c r="J11" s="115"/>
    </row>
    <row r="12" spans="2:10" s="15" customFormat="1" ht="409.5" x14ac:dyDescent="0.25">
      <c r="B12" s="121" t="s">
        <v>64</v>
      </c>
      <c r="C12" s="122"/>
      <c r="D12" s="120" t="s">
        <v>63</v>
      </c>
      <c r="E12" s="120"/>
      <c r="F12" s="17" t="s">
        <v>141</v>
      </c>
      <c r="G12" s="121" t="s">
        <v>181</v>
      </c>
      <c r="H12" s="122"/>
      <c r="I12" s="121" t="s">
        <v>140</v>
      </c>
      <c r="J12" s="122"/>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1" spans="1:10" x14ac:dyDescent="0.25">
      <c r="A1" s="94"/>
    </row>
    <row r="2" spans="1:10" ht="45" customHeight="1" x14ac:dyDescent="0.25">
      <c r="B2" s="115" t="s">
        <v>0</v>
      </c>
      <c r="C2" s="117" t="s">
        <v>41</v>
      </c>
      <c r="D2" s="6" t="s">
        <v>1</v>
      </c>
      <c r="E2" s="123" t="s">
        <v>57</v>
      </c>
      <c r="F2" s="123"/>
      <c r="G2" s="123"/>
      <c r="H2" s="123"/>
      <c r="I2" s="123"/>
      <c r="J2" s="123"/>
    </row>
    <row r="3" spans="1:10" ht="45" customHeight="1" x14ac:dyDescent="0.25">
      <c r="B3" s="115"/>
      <c r="C3" s="117"/>
      <c r="D3" s="6" t="s">
        <v>2</v>
      </c>
      <c r="E3" s="123" t="s">
        <v>127</v>
      </c>
      <c r="F3" s="123"/>
      <c r="G3" s="123"/>
      <c r="H3" s="123"/>
      <c r="I3" s="123"/>
      <c r="J3" s="123"/>
    </row>
    <row r="4" spans="1:10" ht="45" customHeight="1" x14ac:dyDescent="0.25">
      <c r="B4" s="4" t="s">
        <v>3</v>
      </c>
      <c r="C4" s="8">
        <v>42927</v>
      </c>
      <c r="D4" s="4" t="s">
        <v>4</v>
      </c>
      <c r="E4" s="7" t="s">
        <v>22</v>
      </c>
      <c r="F4" s="143" t="s">
        <v>161</v>
      </c>
      <c r="G4" s="52" t="s">
        <v>84</v>
      </c>
      <c r="H4" s="51">
        <v>85</v>
      </c>
      <c r="I4" s="31" t="s">
        <v>144</v>
      </c>
      <c r="J4" s="67">
        <v>1439</v>
      </c>
    </row>
    <row r="5" spans="1:10" ht="45" customHeight="1" x14ac:dyDescent="0.25">
      <c r="B5" s="6" t="s">
        <v>24</v>
      </c>
      <c r="C5" s="7" t="s">
        <v>25</v>
      </c>
      <c r="D5" s="154"/>
      <c r="E5" s="155"/>
      <c r="F5" s="144"/>
      <c r="G5" s="93" t="s">
        <v>85</v>
      </c>
      <c r="H5" s="46" t="s">
        <v>86</v>
      </c>
      <c r="I5" s="63" t="s">
        <v>145</v>
      </c>
      <c r="J5" s="46" t="s">
        <v>86</v>
      </c>
    </row>
    <row r="6" spans="1:10" ht="30" customHeight="1" x14ac:dyDescent="0.25">
      <c r="B6" s="115" t="s">
        <v>16</v>
      </c>
      <c r="C6" s="115"/>
      <c r="D6" s="4"/>
      <c r="E6" s="4" t="s">
        <v>5</v>
      </c>
      <c r="F6" s="4" t="s">
        <v>6</v>
      </c>
      <c r="G6" s="4" t="s">
        <v>7</v>
      </c>
      <c r="H6" s="4" t="s">
        <v>8</v>
      </c>
      <c r="I6" s="4" t="s">
        <v>9</v>
      </c>
      <c r="J6" s="4" t="s">
        <v>10</v>
      </c>
    </row>
    <row r="7" spans="1:10" ht="30" customHeight="1" x14ac:dyDescent="0.25">
      <c r="B7" s="115"/>
      <c r="C7" s="115"/>
      <c r="D7" s="4" t="s">
        <v>11</v>
      </c>
      <c r="E7" s="5">
        <v>2</v>
      </c>
      <c r="F7" s="5">
        <v>4</v>
      </c>
      <c r="G7" s="5" t="s">
        <v>23</v>
      </c>
      <c r="H7" s="24">
        <f>E7*F7</f>
        <v>8</v>
      </c>
      <c r="I7" s="24">
        <f>IF(G7="Not Effective (x1)",E7*F7,IF(G7="Partially Effective (x0.8)",E7*F7*0.8, E7*F7*0.6))</f>
        <v>8</v>
      </c>
      <c r="J7" s="116" t="s">
        <v>175</v>
      </c>
    </row>
    <row r="8" spans="1:10" ht="30" customHeight="1" x14ac:dyDescent="0.25">
      <c r="B8" s="115"/>
      <c r="C8" s="115"/>
      <c r="D8" s="4" t="s">
        <v>12</v>
      </c>
      <c r="E8" s="5">
        <v>2</v>
      </c>
      <c r="F8" s="5">
        <v>3</v>
      </c>
      <c r="G8" s="7" t="s">
        <v>93</v>
      </c>
      <c r="H8" s="24">
        <f t="shared" ref="H8:H9" si="0">E8*F8</f>
        <v>6</v>
      </c>
      <c r="I8" s="24">
        <f t="shared" ref="I8:I9" si="1">IF(G8="Not Effective (x1)",E8*F8,IF(G8="Partially Effective (x0.8)",E8*F8*0.8, E8*F8*0.6))</f>
        <v>3.5999999999999996</v>
      </c>
      <c r="J8" s="116"/>
    </row>
    <row r="9" spans="1:10" ht="30" customHeight="1" x14ac:dyDescent="0.25">
      <c r="B9" s="115"/>
      <c r="C9" s="115"/>
      <c r="D9" s="4" t="s">
        <v>13</v>
      </c>
      <c r="E9" s="5">
        <v>2</v>
      </c>
      <c r="F9" s="5">
        <v>4</v>
      </c>
      <c r="G9" s="5" t="s">
        <v>23</v>
      </c>
      <c r="H9" s="24">
        <f t="shared" si="0"/>
        <v>8</v>
      </c>
      <c r="I9" s="24">
        <f t="shared" si="1"/>
        <v>8</v>
      </c>
      <c r="J9" s="116"/>
    </row>
    <row r="10" spans="1:10" ht="30" customHeight="1" x14ac:dyDescent="0.25">
      <c r="B10" s="4" t="s">
        <v>14</v>
      </c>
      <c r="C10" s="117" t="s">
        <v>26</v>
      </c>
      <c r="D10" s="117"/>
      <c r="E10" s="117"/>
      <c r="F10" s="117"/>
      <c r="G10" s="115" t="s">
        <v>17</v>
      </c>
      <c r="H10" s="115"/>
      <c r="I10" s="117" t="s">
        <v>34</v>
      </c>
      <c r="J10" s="117"/>
    </row>
    <row r="11" spans="1:10" ht="45" customHeight="1" x14ac:dyDescent="0.25">
      <c r="B11" s="118" t="s">
        <v>15</v>
      </c>
      <c r="C11" s="118"/>
      <c r="D11" s="118" t="s">
        <v>61</v>
      </c>
      <c r="E11" s="118"/>
      <c r="F11" s="4" t="s">
        <v>18</v>
      </c>
      <c r="G11" s="115" t="s">
        <v>19</v>
      </c>
      <c r="H11" s="115"/>
      <c r="I11" s="115" t="s">
        <v>20</v>
      </c>
      <c r="J11" s="115"/>
    </row>
    <row r="12" spans="1:10" s="15" customFormat="1" ht="337.5" customHeight="1" x14ac:dyDescent="0.25">
      <c r="B12" s="156" t="s">
        <v>75</v>
      </c>
      <c r="C12" s="157"/>
      <c r="D12" s="119" t="s">
        <v>74</v>
      </c>
      <c r="E12" s="119"/>
      <c r="F12" s="39" t="s">
        <v>187</v>
      </c>
      <c r="G12" s="156" t="s">
        <v>178</v>
      </c>
      <c r="H12" s="157"/>
      <c r="I12" s="121" t="s">
        <v>140</v>
      </c>
      <c r="J12" s="122"/>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42</v>
      </c>
      <c r="D2" s="21" t="s">
        <v>1</v>
      </c>
      <c r="E2" s="123" t="s">
        <v>53</v>
      </c>
      <c r="F2" s="123"/>
      <c r="G2" s="123"/>
      <c r="H2" s="123"/>
      <c r="I2" s="123"/>
      <c r="J2" s="123"/>
    </row>
    <row r="3" spans="2:10" ht="45" customHeight="1" x14ac:dyDescent="0.25">
      <c r="B3" s="115"/>
      <c r="C3" s="117"/>
      <c r="D3" s="21" t="s">
        <v>2</v>
      </c>
      <c r="E3" s="123" t="s">
        <v>65</v>
      </c>
      <c r="F3" s="123"/>
      <c r="G3" s="123"/>
      <c r="H3" s="123"/>
      <c r="I3" s="123"/>
      <c r="J3" s="123"/>
    </row>
    <row r="4" spans="2:10" ht="45" customHeight="1" x14ac:dyDescent="0.25">
      <c r="B4" s="18" t="s">
        <v>3</v>
      </c>
      <c r="C4" s="8">
        <v>42927</v>
      </c>
      <c r="D4" s="18" t="s">
        <v>4</v>
      </c>
      <c r="E4" s="19" t="s">
        <v>22</v>
      </c>
      <c r="F4" s="143" t="s">
        <v>161</v>
      </c>
      <c r="G4" s="52" t="s">
        <v>84</v>
      </c>
      <c r="H4" s="51">
        <v>85</v>
      </c>
      <c r="I4" s="31" t="s">
        <v>144</v>
      </c>
      <c r="J4" s="67">
        <v>1437</v>
      </c>
    </row>
    <row r="5" spans="2:10" ht="45" customHeight="1" x14ac:dyDescent="0.25">
      <c r="B5" s="21" t="s">
        <v>24</v>
      </c>
      <c r="C5" s="19" t="s">
        <v>25</v>
      </c>
      <c r="D5" s="154"/>
      <c r="E5" s="155"/>
      <c r="F5" s="144"/>
      <c r="G5" s="93" t="s">
        <v>85</v>
      </c>
      <c r="H5" s="51">
        <v>27</v>
      </c>
      <c r="I5" s="63" t="s">
        <v>145</v>
      </c>
      <c r="J5" s="67">
        <v>467</v>
      </c>
    </row>
    <row r="6" spans="2:10" ht="30" customHeight="1" x14ac:dyDescent="0.25">
      <c r="B6" s="115" t="s">
        <v>16</v>
      </c>
      <c r="C6" s="115"/>
      <c r="D6" s="18"/>
      <c r="E6" s="18" t="s">
        <v>5</v>
      </c>
      <c r="F6" s="18" t="s">
        <v>6</v>
      </c>
      <c r="G6" s="18" t="s">
        <v>7</v>
      </c>
      <c r="H6" s="18" t="s">
        <v>8</v>
      </c>
      <c r="I6" s="18" t="s">
        <v>9</v>
      </c>
      <c r="J6" s="18" t="s">
        <v>10</v>
      </c>
    </row>
    <row r="7" spans="2:10" ht="30" customHeight="1" x14ac:dyDescent="0.25">
      <c r="B7" s="115"/>
      <c r="C7" s="115"/>
      <c r="D7" s="18" t="s">
        <v>11</v>
      </c>
      <c r="E7" s="20">
        <v>2</v>
      </c>
      <c r="F7" s="20">
        <v>4</v>
      </c>
      <c r="G7" s="20" t="s">
        <v>23</v>
      </c>
      <c r="H7" s="24">
        <f>E7*F7</f>
        <v>8</v>
      </c>
      <c r="I7" s="24">
        <f>IF(G7="Not Effective (x1)",E7*F7,IF(G7="Partially Effective (x0.8)",E7*F7*0.8, E7*F7*0.6))</f>
        <v>8</v>
      </c>
      <c r="J7" s="116" t="s">
        <v>175</v>
      </c>
    </row>
    <row r="8" spans="2:10" ht="30" customHeight="1" x14ac:dyDescent="0.25">
      <c r="B8" s="115"/>
      <c r="C8" s="115"/>
      <c r="D8" s="18" t="s">
        <v>12</v>
      </c>
      <c r="E8" s="20">
        <v>2</v>
      </c>
      <c r="F8" s="20">
        <v>3</v>
      </c>
      <c r="G8" s="19" t="s">
        <v>29</v>
      </c>
      <c r="H8" s="24">
        <f t="shared" ref="H8:H9" si="0">E8*F8</f>
        <v>6</v>
      </c>
      <c r="I8" s="24">
        <f t="shared" ref="I8:I9" si="1">IF(G8="Not Effective (x1)",E8*F8,IF(G8="Partially Effective (x0.8)",E8*F8*0.8, E8*F8*0.6))</f>
        <v>4.8000000000000007</v>
      </c>
      <c r="J8" s="116"/>
    </row>
    <row r="9" spans="2:10" ht="30" customHeight="1" x14ac:dyDescent="0.25">
      <c r="B9" s="115"/>
      <c r="C9" s="115"/>
      <c r="D9" s="18" t="s">
        <v>13</v>
      </c>
      <c r="E9" s="20">
        <v>2</v>
      </c>
      <c r="F9" s="20">
        <v>4</v>
      </c>
      <c r="G9" s="20" t="s">
        <v>23</v>
      </c>
      <c r="H9" s="24">
        <f t="shared" si="0"/>
        <v>8</v>
      </c>
      <c r="I9" s="24">
        <f t="shared" si="1"/>
        <v>8</v>
      </c>
      <c r="J9" s="116"/>
    </row>
    <row r="10" spans="2:10" ht="30" customHeight="1" x14ac:dyDescent="0.25">
      <c r="B10" s="18" t="s">
        <v>14</v>
      </c>
      <c r="C10" s="117" t="s">
        <v>26</v>
      </c>
      <c r="D10" s="117"/>
      <c r="E10" s="117"/>
      <c r="F10" s="117"/>
      <c r="G10" s="115" t="s">
        <v>17</v>
      </c>
      <c r="H10" s="115"/>
      <c r="I10" s="117" t="s">
        <v>27</v>
      </c>
      <c r="J10" s="117"/>
    </row>
    <row r="11" spans="2:10" ht="45" customHeight="1" x14ac:dyDescent="0.25">
      <c r="B11" s="118" t="s">
        <v>15</v>
      </c>
      <c r="C11" s="118"/>
      <c r="D11" s="118" t="s">
        <v>61</v>
      </c>
      <c r="E11" s="118"/>
      <c r="F11" s="2" t="s">
        <v>18</v>
      </c>
      <c r="G11" s="115" t="s">
        <v>19</v>
      </c>
      <c r="H11" s="115"/>
      <c r="I11" s="115" t="s">
        <v>20</v>
      </c>
      <c r="J11" s="115"/>
    </row>
    <row r="12" spans="2:10" s="15" customFormat="1" ht="231" customHeight="1" x14ac:dyDescent="0.25">
      <c r="B12" s="156" t="s">
        <v>94</v>
      </c>
      <c r="C12" s="157"/>
      <c r="D12" s="119" t="s">
        <v>66</v>
      </c>
      <c r="E12" s="119"/>
      <c r="F12" s="17" t="s">
        <v>68</v>
      </c>
      <c r="G12" s="156" t="s">
        <v>178</v>
      </c>
      <c r="H12" s="157"/>
      <c r="I12" s="121" t="s">
        <v>140</v>
      </c>
      <c r="J12" s="122"/>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43</v>
      </c>
      <c r="D2" s="6" t="s">
        <v>1</v>
      </c>
      <c r="E2" s="123" t="s">
        <v>58</v>
      </c>
      <c r="F2" s="123"/>
      <c r="G2" s="123"/>
      <c r="H2" s="123"/>
      <c r="I2" s="123"/>
      <c r="J2" s="123"/>
    </row>
    <row r="3" spans="2:10" ht="45" customHeight="1" x14ac:dyDescent="0.25">
      <c r="B3" s="115"/>
      <c r="C3" s="117"/>
      <c r="D3" s="6" t="s">
        <v>2</v>
      </c>
      <c r="E3" s="123" t="s">
        <v>128</v>
      </c>
      <c r="F3" s="123"/>
      <c r="G3" s="123"/>
      <c r="H3" s="123"/>
      <c r="I3" s="123"/>
      <c r="J3" s="123"/>
    </row>
    <row r="4" spans="2:10" ht="45" customHeight="1" x14ac:dyDescent="0.25">
      <c r="B4" s="4" t="s">
        <v>3</v>
      </c>
      <c r="C4" s="8">
        <v>42927</v>
      </c>
      <c r="D4" s="4" t="s">
        <v>4</v>
      </c>
      <c r="E4" s="7" t="s">
        <v>22</v>
      </c>
      <c r="F4" s="163" t="s">
        <v>162</v>
      </c>
      <c r="G4" s="52" t="s">
        <v>84</v>
      </c>
      <c r="H4" s="51">
        <v>79</v>
      </c>
      <c r="I4" s="31" t="s">
        <v>144</v>
      </c>
      <c r="J4" s="67">
        <v>1350</v>
      </c>
    </row>
    <row r="5" spans="2:10" ht="45" customHeight="1" x14ac:dyDescent="0.25">
      <c r="B5" s="6" t="s">
        <v>24</v>
      </c>
      <c r="C5" s="7" t="s">
        <v>25</v>
      </c>
      <c r="D5" s="154"/>
      <c r="E5" s="162"/>
      <c r="F5" s="164"/>
      <c r="G5" s="93" t="s">
        <v>85</v>
      </c>
      <c r="H5" s="46" t="s">
        <v>86</v>
      </c>
      <c r="I5" s="63" t="s">
        <v>145</v>
      </c>
      <c r="J5" s="46" t="s">
        <v>86</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2</v>
      </c>
      <c r="F7" s="5">
        <v>4</v>
      </c>
      <c r="G7" s="5" t="s">
        <v>23</v>
      </c>
      <c r="H7" s="24">
        <f>E7*F7</f>
        <v>8</v>
      </c>
      <c r="I7" s="24">
        <f>IF(G7="Not Effective (x1)",E7*F7,IF(G7="Partially Effective (x0.8)",E7*F7*0.8, E7*F7*0.6))</f>
        <v>8</v>
      </c>
      <c r="J7" s="116" t="s">
        <v>175</v>
      </c>
    </row>
    <row r="8" spans="2:10" ht="30" customHeight="1" x14ac:dyDescent="0.25">
      <c r="B8" s="115"/>
      <c r="C8" s="115"/>
      <c r="D8" s="4" t="s">
        <v>12</v>
      </c>
      <c r="E8" s="5">
        <v>2</v>
      </c>
      <c r="F8" s="5">
        <v>3</v>
      </c>
      <c r="G8" s="23" t="s">
        <v>29</v>
      </c>
      <c r="H8" s="24">
        <f t="shared" ref="H8:H9" si="0">E8*F8</f>
        <v>6</v>
      </c>
      <c r="I8" s="24">
        <f t="shared" ref="I8:I9" si="1">IF(G8="Not Effective (x1)",E8*F8,IF(G8="Partially Effective (x0.8)",E8*F8*0.8, E8*F8*0.6))</f>
        <v>4.8000000000000007</v>
      </c>
      <c r="J8" s="116"/>
    </row>
    <row r="9" spans="2:10" ht="30" customHeight="1" x14ac:dyDescent="0.25">
      <c r="B9" s="115"/>
      <c r="C9" s="115"/>
      <c r="D9" s="4" t="s">
        <v>13</v>
      </c>
      <c r="E9" s="5">
        <v>2</v>
      </c>
      <c r="F9" s="5">
        <v>4</v>
      </c>
      <c r="G9" s="5" t="s">
        <v>23</v>
      </c>
      <c r="H9" s="24">
        <f t="shared" si="0"/>
        <v>8</v>
      </c>
      <c r="I9" s="24">
        <f t="shared" si="1"/>
        <v>8</v>
      </c>
      <c r="J9" s="116"/>
    </row>
    <row r="10" spans="2:10" ht="30" customHeight="1" x14ac:dyDescent="0.25">
      <c r="B10" s="4" t="s">
        <v>14</v>
      </c>
      <c r="C10" s="117" t="s">
        <v>26</v>
      </c>
      <c r="D10" s="117"/>
      <c r="E10" s="117"/>
      <c r="F10" s="117"/>
      <c r="G10" s="115" t="s">
        <v>17</v>
      </c>
      <c r="H10" s="115"/>
      <c r="I10" s="117" t="s">
        <v>34</v>
      </c>
      <c r="J10" s="117"/>
    </row>
    <row r="11" spans="2:10" ht="45" customHeight="1" x14ac:dyDescent="0.25">
      <c r="B11" s="118" t="s">
        <v>15</v>
      </c>
      <c r="C11" s="118"/>
      <c r="D11" s="118" t="s">
        <v>61</v>
      </c>
      <c r="E11" s="118"/>
      <c r="F11" s="4" t="s">
        <v>18</v>
      </c>
      <c r="G11" s="115" t="s">
        <v>19</v>
      </c>
      <c r="H11" s="115"/>
      <c r="I11" s="115" t="s">
        <v>20</v>
      </c>
      <c r="J11" s="115"/>
    </row>
    <row r="12" spans="2:10" s="15" customFormat="1" ht="369" customHeight="1" x14ac:dyDescent="0.25">
      <c r="B12" s="156" t="s">
        <v>59</v>
      </c>
      <c r="C12" s="157"/>
      <c r="D12" s="119" t="s">
        <v>60</v>
      </c>
      <c r="E12" s="119"/>
      <c r="F12" s="13" t="s">
        <v>95</v>
      </c>
      <c r="G12" s="156" t="s">
        <v>178</v>
      </c>
      <c r="H12" s="157"/>
      <c r="I12" s="121" t="s">
        <v>140</v>
      </c>
      <c r="J12" s="122"/>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44</v>
      </c>
      <c r="D2" s="21" t="s">
        <v>1</v>
      </c>
      <c r="E2" s="123" t="s">
        <v>54</v>
      </c>
      <c r="F2" s="123"/>
      <c r="G2" s="123"/>
      <c r="H2" s="123"/>
      <c r="I2" s="123"/>
      <c r="J2" s="123"/>
    </row>
    <row r="3" spans="2:10" ht="45" customHeight="1" x14ac:dyDescent="0.25">
      <c r="B3" s="115"/>
      <c r="C3" s="117"/>
      <c r="D3" s="21" t="s">
        <v>2</v>
      </c>
      <c r="E3" s="160" t="s">
        <v>129</v>
      </c>
      <c r="F3" s="160"/>
      <c r="G3" s="160"/>
      <c r="H3" s="160"/>
      <c r="I3" s="160"/>
      <c r="J3" s="160"/>
    </row>
    <row r="4" spans="2:10" ht="45" customHeight="1" x14ac:dyDescent="0.25">
      <c r="B4" s="18" t="s">
        <v>3</v>
      </c>
      <c r="C4" s="8">
        <v>42927</v>
      </c>
      <c r="D4" s="18" t="s">
        <v>4</v>
      </c>
      <c r="E4" s="19" t="s">
        <v>22</v>
      </c>
      <c r="F4" s="143" t="s">
        <v>161</v>
      </c>
      <c r="G4" s="52" t="s">
        <v>84</v>
      </c>
      <c r="H4" s="51">
        <v>24</v>
      </c>
      <c r="I4" s="31" t="s">
        <v>144</v>
      </c>
      <c r="J4" s="68">
        <v>408</v>
      </c>
    </row>
    <row r="5" spans="2:10" ht="45" customHeight="1" x14ac:dyDescent="0.25">
      <c r="B5" s="21" t="s">
        <v>24</v>
      </c>
      <c r="C5" s="19" t="s">
        <v>25</v>
      </c>
      <c r="D5" s="154"/>
      <c r="E5" s="155"/>
      <c r="F5" s="144"/>
      <c r="G5" s="93" t="s">
        <v>85</v>
      </c>
      <c r="H5" s="51">
        <v>24</v>
      </c>
      <c r="I5" s="63" t="s">
        <v>145</v>
      </c>
      <c r="J5" s="68">
        <v>410</v>
      </c>
    </row>
    <row r="6" spans="2:10" ht="30" customHeight="1" x14ac:dyDescent="0.25">
      <c r="B6" s="115" t="s">
        <v>16</v>
      </c>
      <c r="C6" s="115"/>
      <c r="D6" s="18"/>
      <c r="E6" s="18" t="s">
        <v>5</v>
      </c>
      <c r="F6" s="18" t="s">
        <v>6</v>
      </c>
      <c r="G6" s="18" t="s">
        <v>7</v>
      </c>
      <c r="H6" s="18" t="s">
        <v>8</v>
      </c>
      <c r="I6" s="18" t="s">
        <v>9</v>
      </c>
      <c r="J6" s="18" t="s">
        <v>10</v>
      </c>
    </row>
    <row r="7" spans="2:10" ht="30" customHeight="1" x14ac:dyDescent="0.25">
      <c r="B7" s="115"/>
      <c r="C7" s="115"/>
      <c r="D7" s="18" t="s">
        <v>11</v>
      </c>
      <c r="E7" s="20">
        <v>1</v>
      </c>
      <c r="F7" s="20">
        <v>3</v>
      </c>
      <c r="G7" s="20" t="s">
        <v>23</v>
      </c>
      <c r="H7" s="24">
        <f>E7*F7</f>
        <v>3</v>
      </c>
      <c r="I7" s="24">
        <f>IF(G7="Not Effective (x1)",E7*F7,IF(G7="Partially Effective (x0.8)",E7*F7*0.8, E7*F7*0.6))</f>
        <v>3</v>
      </c>
      <c r="J7" s="116" t="s">
        <v>175</v>
      </c>
    </row>
    <row r="8" spans="2:10" ht="30" customHeight="1" x14ac:dyDescent="0.25">
      <c r="B8" s="115"/>
      <c r="C8" s="115"/>
      <c r="D8" s="18" t="s">
        <v>12</v>
      </c>
      <c r="E8" s="20">
        <v>1</v>
      </c>
      <c r="F8" s="20">
        <v>2</v>
      </c>
      <c r="G8" s="19" t="s">
        <v>29</v>
      </c>
      <c r="H8" s="24">
        <f t="shared" ref="H8:H9" si="0">E8*F8</f>
        <v>2</v>
      </c>
      <c r="I8" s="24">
        <f t="shared" ref="I8:I9" si="1">IF(G8="Not Effective (x1)",E8*F8,IF(G8="Partially Effective (x0.8)",E8*F8*0.8, E8*F8*0.6))</f>
        <v>1.6</v>
      </c>
      <c r="J8" s="116"/>
    </row>
    <row r="9" spans="2:10" ht="30" customHeight="1" x14ac:dyDescent="0.25">
      <c r="B9" s="115"/>
      <c r="C9" s="115"/>
      <c r="D9" s="18" t="s">
        <v>13</v>
      </c>
      <c r="E9" s="20">
        <v>3</v>
      </c>
      <c r="F9" s="20">
        <v>3</v>
      </c>
      <c r="G9" s="20" t="s">
        <v>23</v>
      </c>
      <c r="H9" s="24">
        <f t="shared" si="0"/>
        <v>9</v>
      </c>
      <c r="I9" s="24">
        <f t="shared" si="1"/>
        <v>9</v>
      </c>
      <c r="J9" s="116"/>
    </row>
    <row r="10" spans="2:10" ht="30" customHeight="1" x14ac:dyDescent="0.25">
      <c r="B10" s="18" t="s">
        <v>14</v>
      </c>
      <c r="C10" s="117" t="s">
        <v>26</v>
      </c>
      <c r="D10" s="117"/>
      <c r="E10" s="117"/>
      <c r="F10" s="117"/>
      <c r="G10" s="115" t="s">
        <v>17</v>
      </c>
      <c r="H10" s="115"/>
      <c r="I10" s="117" t="s">
        <v>27</v>
      </c>
      <c r="J10" s="117"/>
    </row>
    <row r="11" spans="2:10" ht="45" customHeight="1" x14ac:dyDescent="0.25">
      <c r="B11" s="118" t="s">
        <v>15</v>
      </c>
      <c r="C11" s="118"/>
      <c r="D11" s="118" t="s">
        <v>61</v>
      </c>
      <c r="E11" s="118"/>
      <c r="F11" s="2" t="s">
        <v>18</v>
      </c>
      <c r="G11" s="115" t="s">
        <v>19</v>
      </c>
      <c r="H11" s="115"/>
      <c r="I11" s="115" t="s">
        <v>20</v>
      </c>
      <c r="J11" s="115"/>
    </row>
    <row r="12" spans="2:10" s="15" customFormat="1" ht="228.75" customHeight="1" x14ac:dyDescent="0.25">
      <c r="B12" s="121" t="s">
        <v>130</v>
      </c>
      <c r="C12" s="122"/>
      <c r="D12" s="121" t="s">
        <v>143</v>
      </c>
      <c r="E12" s="122"/>
      <c r="F12" s="17" t="s">
        <v>142</v>
      </c>
      <c r="G12" s="121" t="s">
        <v>182</v>
      </c>
      <c r="H12" s="122"/>
      <c r="I12" s="121" t="s">
        <v>140</v>
      </c>
      <c r="J12" s="122"/>
    </row>
  </sheetData>
  <customSheetViews>
    <customSheetView guid="{A5A992E5-A774-408A-88E8-BC6D12B4DBBC}" scale="80" fitToPage="1">
      <selection activeCell="D12" sqref="D12:E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45</v>
      </c>
      <c r="D2" s="6" t="s">
        <v>1</v>
      </c>
      <c r="E2" s="123" t="s">
        <v>48</v>
      </c>
      <c r="F2" s="123"/>
      <c r="G2" s="123"/>
      <c r="H2" s="123"/>
      <c r="I2" s="123"/>
      <c r="J2" s="123"/>
    </row>
    <row r="3" spans="2:10" ht="45" customHeight="1" x14ac:dyDescent="0.25">
      <c r="B3" s="115"/>
      <c r="C3" s="117"/>
      <c r="D3" s="6" t="s">
        <v>2</v>
      </c>
      <c r="E3" s="123" t="s">
        <v>131</v>
      </c>
      <c r="F3" s="123"/>
      <c r="G3" s="123"/>
      <c r="H3" s="123"/>
      <c r="I3" s="123"/>
      <c r="J3" s="123"/>
    </row>
    <row r="4" spans="2:10" ht="45" customHeight="1" x14ac:dyDescent="0.25">
      <c r="B4" s="4" t="s">
        <v>3</v>
      </c>
      <c r="C4" s="8">
        <v>42927</v>
      </c>
      <c r="D4" s="4" t="s">
        <v>4</v>
      </c>
      <c r="E4" s="7" t="s">
        <v>22</v>
      </c>
      <c r="F4" s="143" t="s">
        <v>161</v>
      </c>
      <c r="G4" s="52" t="s">
        <v>84</v>
      </c>
      <c r="H4" s="51">
        <v>5</v>
      </c>
      <c r="I4" s="31" t="s">
        <v>144</v>
      </c>
      <c r="J4" s="68">
        <v>79</v>
      </c>
    </row>
    <row r="5" spans="2:10" ht="45" customHeight="1" x14ac:dyDescent="0.25">
      <c r="B5" s="6" t="s">
        <v>24</v>
      </c>
      <c r="C5" s="7" t="s">
        <v>25</v>
      </c>
      <c r="D5" s="154"/>
      <c r="E5" s="155"/>
      <c r="F5" s="144"/>
      <c r="G5" s="93" t="s">
        <v>85</v>
      </c>
      <c r="H5" s="51">
        <v>5</v>
      </c>
      <c r="I5" s="63" t="s">
        <v>145</v>
      </c>
      <c r="J5" s="68">
        <v>79</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1</v>
      </c>
      <c r="F7" s="5">
        <v>3</v>
      </c>
      <c r="G7" s="5" t="s">
        <v>23</v>
      </c>
      <c r="H7" s="24">
        <f>E7*F7</f>
        <v>3</v>
      </c>
      <c r="I7" s="24">
        <f>IF(G7="Not Effective (x1)",E7*F7,IF(G7="Partially Effective (x0.8)",E7*F7*0.8, E7*F7*0.6))</f>
        <v>3</v>
      </c>
      <c r="J7" s="116" t="s">
        <v>175</v>
      </c>
    </row>
    <row r="8" spans="2:10" ht="30" customHeight="1" x14ac:dyDescent="0.25">
      <c r="B8" s="115"/>
      <c r="C8" s="115"/>
      <c r="D8" s="4" t="s">
        <v>12</v>
      </c>
      <c r="E8" s="5">
        <v>1</v>
      </c>
      <c r="F8" s="5">
        <v>2</v>
      </c>
      <c r="G8" s="10" t="s">
        <v>29</v>
      </c>
      <c r="H8" s="24">
        <f t="shared" ref="H8:H9" si="0">E8*F8</f>
        <v>2</v>
      </c>
      <c r="I8" s="24">
        <f t="shared" ref="I8:I9" si="1">IF(G8="Not Effective (x1)",E8*F8,IF(G8="Partially Effective (x0.8)",E8*F8*0.8, E8*F8*0.6))</f>
        <v>1.6</v>
      </c>
      <c r="J8" s="116"/>
    </row>
    <row r="9" spans="2:10" ht="30" customHeight="1" x14ac:dyDescent="0.25">
      <c r="B9" s="115"/>
      <c r="C9" s="115"/>
      <c r="D9" s="4" t="s">
        <v>13</v>
      </c>
      <c r="E9" s="5">
        <v>2</v>
      </c>
      <c r="F9" s="5">
        <v>3</v>
      </c>
      <c r="G9" s="5" t="s">
        <v>23</v>
      </c>
      <c r="H9" s="24">
        <f t="shared" si="0"/>
        <v>6</v>
      </c>
      <c r="I9" s="24">
        <f t="shared" si="1"/>
        <v>6</v>
      </c>
      <c r="J9" s="116"/>
    </row>
    <row r="10" spans="2:10" ht="30" customHeight="1" x14ac:dyDescent="0.25">
      <c r="B10" s="4" t="s">
        <v>14</v>
      </c>
      <c r="C10" s="117" t="s">
        <v>26</v>
      </c>
      <c r="D10" s="117"/>
      <c r="E10" s="117"/>
      <c r="F10" s="117"/>
      <c r="G10" s="115" t="s">
        <v>17</v>
      </c>
      <c r="H10" s="115"/>
      <c r="I10" s="117" t="s">
        <v>27</v>
      </c>
      <c r="J10" s="117"/>
    </row>
    <row r="11" spans="2:10" ht="45" customHeight="1" x14ac:dyDescent="0.25">
      <c r="B11" s="118" t="s">
        <v>15</v>
      </c>
      <c r="C11" s="118"/>
      <c r="D11" s="118" t="s">
        <v>61</v>
      </c>
      <c r="E11" s="118"/>
      <c r="F11" s="4" t="s">
        <v>18</v>
      </c>
      <c r="G11" s="115" t="s">
        <v>19</v>
      </c>
      <c r="H11" s="115"/>
      <c r="I11" s="115" t="s">
        <v>20</v>
      </c>
      <c r="J11" s="115"/>
    </row>
    <row r="12" spans="2:10" s="15" customFormat="1" ht="192.75" customHeight="1" x14ac:dyDescent="0.25">
      <c r="B12" s="156" t="s">
        <v>96</v>
      </c>
      <c r="C12" s="157"/>
      <c r="D12" s="119" t="s">
        <v>132</v>
      </c>
      <c r="E12" s="119"/>
      <c r="F12" s="13" t="s">
        <v>136</v>
      </c>
      <c r="G12" s="121" t="s">
        <v>178</v>
      </c>
      <c r="H12" s="122"/>
      <c r="I12" s="121" t="s">
        <v>139</v>
      </c>
      <c r="J12" s="122"/>
    </row>
  </sheetData>
  <customSheetViews>
    <customSheetView guid="{A5A992E5-A774-408A-88E8-BC6D12B4DBBC}" scale="80" fitToPage="1" topLeftCell="B1">
      <selection activeCell="G12" sqref="G12:H12"/>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2"/>
  <sheetViews>
    <sheetView topLeftCell="A4"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3" ht="45" customHeight="1" x14ac:dyDescent="0.25">
      <c r="B2" s="115" t="s">
        <v>0</v>
      </c>
      <c r="C2" s="117" t="s">
        <v>46</v>
      </c>
      <c r="D2" s="6" t="s">
        <v>1</v>
      </c>
      <c r="E2" s="123" t="s">
        <v>49</v>
      </c>
      <c r="F2" s="123"/>
      <c r="G2" s="123"/>
      <c r="H2" s="123"/>
      <c r="I2" s="123"/>
      <c r="J2" s="123"/>
    </row>
    <row r="3" spans="2:13" ht="45" customHeight="1" x14ac:dyDescent="0.25">
      <c r="B3" s="115"/>
      <c r="C3" s="117"/>
      <c r="D3" s="6" t="s">
        <v>2</v>
      </c>
      <c r="E3" s="123" t="s">
        <v>133</v>
      </c>
      <c r="F3" s="123"/>
      <c r="G3" s="123"/>
      <c r="H3" s="123"/>
      <c r="I3" s="123"/>
      <c r="J3" s="123"/>
    </row>
    <row r="4" spans="2:13" ht="45" customHeight="1" x14ac:dyDescent="0.25">
      <c r="B4" s="4" t="s">
        <v>3</v>
      </c>
      <c r="C4" s="8">
        <v>42927</v>
      </c>
      <c r="D4" s="4" t="s">
        <v>4</v>
      </c>
      <c r="E4" s="7" t="s">
        <v>22</v>
      </c>
      <c r="F4" s="143" t="s">
        <v>161</v>
      </c>
      <c r="G4" s="52" t="s">
        <v>84</v>
      </c>
      <c r="H4" s="46" t="s">
        <v>86</v>
      </c>
      <c r="I4" s="31" t="s">
        <v>144</v>
      </c>
      <c r="J4" s="46" t="s">
        <v>86</v>
      </c>
    </row>
    <row r="5" spans="2:13" ht="45" customHeight="1" x14ac:dyDescent="0.25">
      <c r="B5" s="6" t="s">
        <v>24</v>
      </c>
      <c r="C5" s="7" t="s">
        <v>25</v>
      </c>
      <c r="D5" s="154"/>
      <c r="E5" s="155"/>
      <c r="F5" s="144"/>
      <c r="G5" s="93" t="s">
        <v>85</v>
      </c>
      <c r="H5" s="51">
        <v>0</v>
      </c>
      <c r="I5" s="63" t="s">
        <v>145</v>
      </c>
      <c r="J5" s="68">
        <v>5</v>
      </c>
    </row>
    <row r="6" spans="2:13" ht="30" customHeight="1" x14ac:dyDescent="0.25">
      <c r="B6" s="115" t="s">
        <v>16</v>
      </c>
      <c r="C6" s="115"/>
      <c r="D6" s="4"/>
      <c r="E6" s="4" t="s">
        <v>5</v>
      </c>
      <c r="F6" s="4" t="s">
        <v>6</v>
      </c>
      <c r="G6" s="4" t="s">
        <v>7</v>
      </c>
      <c r="H6" s="4" t="s">
        <v>8</v>
      </c>
      <c r="I6" s="4" t="s">
        <v>9</v>
      </c>
      <c r="J6" s="51" t="s">
        <v>10</v>
      </c>
    </row>
    <row r="7" spans="2:13" ht="30" customHeight="1" x14ac:dyDescent="0.25">
      <c r="B7" s="115"/>
      <c r="C7" s="115"/>
      <c r="D7" s="4" t="s">
        <v>11</v>
      </c>
      <c r="E7" s="5">
        <v>1</v>
      </c>
      <c r="F7" s="5">
        <v>3</v>
      </c>
      <c r="G7" s="5" t="s">
        <v>23</v>
      </c>
      <c r="H7" s="24">
        <f>E7*F7</f>
        <v>3</v>
      </c>
      <c r="I7" s="24">
        <f>IF(G7="Not Effective (x1)",E7*F7,IF(G7="Partially Effective (x0.8)",E7*F7*0.8, E7*F7*0.6))</f>
        <v>3</v>
      </c>
      <c r="J7" s="116" t="s">
        <v>175</v>
      </c>
      <c r="M7" s="40"/>
    </row>
    <row r="8" spans="2:13" ht="30" customHeight="1" x14ac:dyDescent="0.25">
      <c r="B8" s="115"/>
      <c r="C8" s="115"/>
      <c r="D8" s="4" t="s">
        <v>12</v>
      </c>
      <c r="E8" s="5">
        <v>1</v>
      </c>
      <c r="F8" s="5">
        <v>2</v>
      </c>
      <c r="G8" s="10" t="s">
        <v>29</v>
      </c>
      <c r="H8" s="24">
        <f t="shared" ref="H8:H9" si="0">E8*F8</f>
        <v>2</v>
      </c>
      <c r="I8" s="24">
        <f t="shared" ref="I8:I9" si="1">IF(G8="Not Effective (x1)",E8*F8,IF(G8="Partially Effective (x0.8)",E8*F8*0.8, E8*F8*0.6))</f>
        <v>1.6</v>
      </c>
      <c r="J8" s="116"/>
    </row>
    <row r="9" spans="2:13" ht="30" customHeight="1" x14ac:dyDescent="0.25">
      <c r="B9" s="115"/>
      <c r="C9" s="115"/>
      <c r="D9" s="4" t="s">
        <v>13</v>
      </c>
      <c r="E9" s="5">
        <v>1</v>
      </c>
      <c r="F9" s="5">
        <v>3</v>
      </c>
      <c r="G9" s="5" t="s">
        <v>23</v>
      </c>
      <c r="H9" s="24">
        <f t="shared" si="0"/>
        <v>3</v>
      </c>
      <c r="I9" s="24">
        <f t="shared" si="1"/>
        <v>3</v>
      </c>
      <c r="J9" s="116"/>
    </row>
    <row r="10" spans="2:13" ht="30" customHeight="1" x14ac:dyDescent="0.25">
      <c r="B10" s="4" t="s">
        <v>14</v>
      </c>
      <c r="C10" s="117" t="s">
        <v>26</v>
      </c>
      <c r="D10" s="117"/>
      <c r="E10" s="117"/>
      <c r="F10" s="117"/>
      <c r="G10" s="115" t="s">
        <v>17</v>
      </c>
      <c r="H10" s="115"/>
      <c r="I10" s="117" t="s">
        <v>34</v>
      </c>
      <c r="J10" s="117"/>
    </row>
    <row r="11" spans="2:13" ht="45" customHeight="1" x14ac:dyDescent="0.25">
      <c r="B11" s="118" t="s">
        <v>15</v>
      </c>
      <c r="C11" s="118"/>
      <c r="D11" s="118" t="s">
        <v>61</v>
      </c>
      <c r="E11" s="118"/>
      <c r="F11" s="4" t="s">
        <v>18</v>
      </c>
      <c r="G11" s="115" t="s">
        <v>19</v>
      </c>
      <c r="H11" s="115"/>
      <c r="I11" s="115" t="s">
        <v>20</v>
      </c>
      <c r="J11" s="115"/>
    </row>
    <row r="12" spans="2:13" s="14" customFormat="1" ht="378.75" customHeight="1" x14ac:dyDescent="0.25">
      <c r="B12" s="156" t="s">
        <v>76</v>
      </c>
      <c r="C12" s="157"/>
      <c r="D12" s="119" t="s">
        <v>134</v>
      </c>
      <c r="E12" s="119"/>
      <c r="F12" s="39" t="s">
        <v>188</v>
      </c>
      <c r="G12" s="121" t="s">
        <v>178</v>
      </c>
      <c r="H12" s="122"/>
      <c r="I12" s="121" t="s">
        <v>139</v>
      </c>
      <c r="J12" s="122"/>
    </row>
  </sheetData>
  <customSheetViews>
    <customSheetView guid="{A5A992E5-A774-408A-88E8-BC6D12B4DBBC}" scale="80" fitToPage="1">
      <selection activeCell="I4" sqref="I4"/>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pane ySplit="1" topLeftCell="A2" activePane="bottomLeft" state="frozen"/>
      <selection pane="bottomLeft"/>
    </sheetView>
  </sheetViews>
  <sheetFormatPr defaultRowHeight="15" x14ac:dyDescent="0.25"/>
  <cols>
    <col min="1" max="1" width="3.140625" style="22" customWidth="1"/>
    <col min="2" max="2" width="13.28515625" customWidth="1"/>
    <col min="3" max="3" width="25" customWidth="1"/>
    <col min="4" max="5" width="16.28515625" customWidth="1"/>
    <col min="6" max="6" width="16.140625" customWidth="1"/>
    <col min="7" max="8" width="10.28515625" style="22" customWidth="1"/>
    <col min="9" max="9" width="17.85546875" style="22" customWidth="1"/>
    <col min="10" max="11" width="17.85546875" customWidth="1"/>
    <col min="12" max="12" width="17.85546875" style="22" customWidth="1"/>
    <col min="13" max="14" width="16.28515625" style="22" customWidth="1"/>
    <col min="15" max="15" width="16.140625" style="22" customWidth="1"/>
    <col min="16" max="17" width="10.28515625" style="22" customWidth="1"/>
    <col min="18" max="18" width="11.42578125" customWidth="1"/>
  </cols>
  <sheetData>
    <row r="1" spans="2:18" s="22" customFormat="1" ht="15.75" thickBot="1" x14ac:dyDescent="0.3"/>
    <row r="2" spans="2:18" ht="75.75" thickBot="1" x14ac:dyDescent="0.3">
      <c r="B2" s="59" t="s">
        <v>78</v>
      </c>
      <c r="C2" s="61" t="s">
        <v>79</v>
      </c>
      <c r="D2" s="62" t="s">
        <v>90</v>
      </c>
      <c r="E2" s="60" t="s">
        <v>91</v>
      </c>
      <c r="F2" s="60" t="s">
        <v>146</v>
      </c>
      <c r="G2" s="60" t="s">
        <v>151</v>
      </c>
      <c r="H2" s="60" t="s">
        <v>152</v>
      </c>
      <c r="I2" s="60" t="s">
        <v>154</v>
      </c>
      <c r="J2" s="60" t="s">
        <v>153</v>
      </c>
      <c r="K2" s="60" t="s">
        <v>155</v>
      </c>
      <c r="L2" s="61" t="s">
        <v>156</v>
      </c>
      <c r="M2" s="92" t="s">
        <v>137</v>
      </c>
      <c r="N2" s="60" t="s">
        <v>138</v>
      </c>
      <c r="O2" s="60" t="s">
        <v>148</v>
      </c>
      <c r="P2" s="60" t="s">
        <v>149</v>
      </c>
      <c r="Q2" s="60" t="s">
        <v>150</v>
      </c>
      <c r="R2" s="61" t="s">
        <v>14</v>
      </c>
    </row>
    <row r="3" spans="2:18" s="71" customFormat="1" ht="30" x14ac:dyDescent="0.25">
      <c r="B3" s="72" t="s">
        <v>21</v>
      </c>
      <c r="C3" s="75" t="str">
        <f>'001-Theft of Gas'!E2</f>
        <v>Theft of Gas</v>
      </c>
      <c r="D3" s="74">
        <f>'001-Theft of Gas'!E7</f>
        <v>5</v>
      </c>
      <c r="E3" s="73">
        <f>'001-Theft of Gas'!F7</f>
        <v>5</v>
      </c>
      <c r="F3" s="73" t="str">
        <f>'001-Theft of Gas'!G7</f>
        <v>Not Effective (x1)</v>
      </c>
      <c r="G3" s="73">
        <f>'001-Theft of Gas'!H7</f>
        <v>25</v>
      </c>
      <c r="H3" s="73">
        <f>'001-Theft of Gas'!I7</f>
        <v>25</v>
      </c>
      <c r="I3" s="28">
        <f>'001-Theft of Gas'!J4</f>
        <v>42218</v>
      </c>
      <c r="J3" s="28">
        <f>'001-Theft of Gas'!J5</f>
        <v>43046</v>
      </c>
      <c r="K3" s="28">
        <f>'001-Theft of Gas'!H4</f>
        <v>2483</v>
      </c>
      <c r="L3" s="54">
        <f>'001-Theft of Gas'!H5</f>
        <v>2532</v>
      </c>
      <c r="M3" s="90">
        <f>'001-Theft of Gas'!E8</f>
        <v>5</v>
      </c>
      <c r="N3" s="73">
        <f>'001-Theft of Gas'!F8</f>
        <v>4</v>
      </c>
      <c r="O3" s="73" t="str">
        <f>'001-Theft of Gas'!G8</f>
        <v>Partially Effective (x0.8)</v>
      </c>
      <c r="P3" s="73">
        <f>'001-Theft of Gas'!H8</f>
        <v>20</v>
      </c>
      <c r="Q3" s="73">
        <f>'001-Theft of Gas'!I8</f>
        <v>16</v>
      </c>
      <c r="R3" s="91" t="s">
        <v>86</v>
      </c>
    </row>
    <row r="4" spans="2:18" ht="30" x14ac:dyDescent="0.25">
      <c r="B4" s="53" t="s">
        <v>30</v>
      </c>
      <c r="C4" s="55" t="str">
        <f>'002 - Use of the AQ Corrections'!E2</f>
        <v>Use of the AQ Correction Process</v>
      </c>
      <c r="D4" s="88">
        <f>'002 - Use of the AQ Corrections'!E7</f>
        <v>5</v>
      </c>
      <c r="E4" s="96">
        <f>'002 - Use of the AQ Corrections'!F7</f>
        <v>5</v>
      </c>
      <c r="F4" s="96" t="str">
        <f>'002 - Use of the AQ Corrections'!G7</f>
        <v>Not Effective (x1)</v>
      </c>
      <c r="G4" s="96">
        <f>'002 - Use of the AQ Corrections'!H7</f>
        <v>25</v>
      </c>
      <c r="H4" s="96">
        <f>'002 - Use of the AQ Corrections'!I7</f>
        <v>25</v>
      </c>
      <c r="I4" s="28">
        <f>'002 - Use of the AQ Corrections'!J4</f>
        <v>32218</v>
      </c>
      <c r="J4" s="28">
        <f>'002 - Use of the AQ Corrections'!J5</f>
        <v>32286</v>
      </c>
      <c r="K4" s="28">
        <f>'002 - Use of the AQ Corrections'!H4</f>
        <v>1895</v>
      </c>
      <c r="L4" s="54">
        <f>'002 - Use of the AQ Corrections'!H5</f>
        <v>1899</v>
      </c>
      <c r="M4" s="85">
        <f>'002 - Use of the AQ Corrections'!E8</f>
        <v>3</v>
      </c>
      <c r="N4" s="80">
        <f>'002 - Use of the AQ Corrections'!F8</f>
        <v>5</v>
      </c>
      <c r="O4" s="81" t="str">
        <f>'002 - Use of the AQ Corrections'!G8</f>
        <v>Partially Effective (x0.8)</v>
      </c>
      <c r="P4" s="64">
        <f>'002 - Use of the AQ Corrections'!H8</f>
        <v>15</v>
      </c>
      <c r="Q4" s="64">
        <f>'002 - Use of the AQ Corrections'!I8</f>
        <v>12</v>
      </c>
      <c r="R4" s="82" t="s">
        <v>86</v>
      </c>
    </row>
    <row r="5" spans="2:18" ht="45" x14ac:dyDescent="0.25">
      <c r="B5" s="53" t="s">
        <v>80</v>
      </c>
      <c r="C5" s="55" t="str">
        <f>'003 - Estimated readings'!E2</f>
        <v>Estimated reads used for daily metered sites (Product Classes 1 and 2)</v>
      </c>
      <c r="D5" s="88">
        <f>'003 - Estimated readings'!E7</f>
        <v>5</v>
      </c>
      <c r="E5" s="96">
        <f>'003 - Estimated readings'!F7</f>
        <v>4</v>
      </c>
      <c r="F5" s="96" t="str">
        <f>'003 - Estimated readings'!G7</f>
        <v>Not Effective (x1)</v>
      </c>
      <c r="G5" s="96">
        <f>'003 - Estimated readings'!H7</f>
        <v>20</v>
      </c>
      <c r="H5" s="96">
        <f>'003 - Estimated readings'!I7</f>
        <v>20</v>
      </c>
      <c r="I5" s="28">
        <f>'003 - Estimated readings'!J4</f>
        <v>23555</v>
      </c>
      <c r="J5" s="28">
        <f>'003 - Estimated readings'!J5</f>
        <v>47</v>
      </c>
      <c r="K5" s="28">
        <f>'003 - Estimated readings'!H4</f>
        <v>1386</v>
      </c>
      <c r="L5" s="54">
        <f>'003 - Estimated readings'!H5</f>
        <v>3</v>
      </c>
      <c r="M5" s="86">
        <f>'003 - Estimated readings'!E8</f>
        <v>5</v>
      </c>
      <c r="N5" s="69">
        <f>'003 - Estimated readings'!F8</f>
        <v>3</v>
      </c>
      <c r="O5" s="28" t="str">
        <f>'003 - Estimated readings'!G8</f>
        <v>Partially Effective (x0.8)</v>
      </c>
      <c r="P5" s="64">
        <f>'003 - Estimated readings'!H8</f>
        <v>15</v>
      </c>
      <c r="Q5" s="64">
        <f>'003 - Estimated readings'!I8</f>
        <v>12</v>
      </c>
      <c r="R5" s="82" t="s">
        <v>86</v>
      </c>
    </row>
    <row r="6" spans="2:18" ht="30" x14ac:dyDescent="0.25">
      <c r="B6" s="53" t="s">
        <v>33</v>
      </c>
      <c r="C6" s="55" t="str">
        <f>'004 - LDZ Offtake measure error'!E2</f>
        <v>Identified LDZ Offtake Measurement Errors</v>
      </c>
      <c r="D6" s="88">
        <f>'004 - LDZ Offtake measure error'!E7</f>
        <v>5</v>
      </c>
      <c r="E6" s="96">
        <f>'004 - LDZ Offtake measure error'!F7</f>
        <v>3</v>
      </c>
      <c r="F6" s="96" t="str">
        <f>'004 - LDZ Offtake measure error'!G7</f>
        <v>Partially Effective (x0.8)</v>
      </c>
      <c r="G6" s="96">
        <f>'004 - LDZ Offtake measure error'!H7</f>
        <v>15</v>
      </c>
      <c r="H6" s="96">
        <f>'004 - LDZ Offtake measure error'!I7</f>
        <v>12</v>
      </c>
      <c r="I6" s="28">
        <f>'004 - LDZ Offtake measure error'!J4</f>
        <v>21152</v>
      </c>
      <c r="J6" s="28" t="str">
        <f>'004 - LDZ Offtake measure error'!J5</f>
        <v>-</v>
      </c>
      <c r="K6" s="28">
        <f>'004 - LDZ Offtake measure error'!H4</f>
        <v>1244</v>
      </c>
      <c r="L6" s="54" t="str">
        <f>'004 - LDZ Offtake measure error'!H5</f>
        <v>-</v>
      </c>
      <c r="M6" s="86">
        <f>'004 - LDZ Offtake measure error'!E8</f>
        <v>4</v>
      </c>
      <c r="N6" s="69">
        <f>'004 - LDZ Offtake measure error'!F8</f>
        <v>3</v>
      </c>
      <c r="O6" s="64" t="str">
        <f>'004 - LDZ Offtake measure error'!G8</f>
        <v>Partially Effective (x0.8)</v>
      </c>
      <c r="P6" s="64">
        <f>'004 - LDZ Offtake measure error'!H8</f>
        <v>12</v>
      </c>
      <c r="Q6" s="64">
        <f>'004 - LDZ Offtake measure error'!I8</f>
        <v>9.6000000000000014</v>
      </c>
      <c r="R6" s="83" t="s">
        <v>38</v>
      </c>
    </row>
    <row r="7" spans="2:18" ht="45" x14ac:dyDescent="0.25">
      <c r="B7" s="53" t="s">
        <v>35</v>
      </c>
      <c r="C7" s="55" t="str">
        <f>'005 - Incorrect asset data'!E2</f>
        <v>Incorrect or missing asset data on the Supply Point Register</v>
      </c>
      <c r="D7" s="88">
        <f>'005 - Incorrect asset data'!E7</f>
        <v>4</v>
      </c>
      <c r="E7" s="96">
        <f>'005 - Incorrect asset data'!F7</f>
        <v>4</v>
      </c>
      <c r="F7" s="96" t="str">
        <f>'005 - Incorrect asset data'!G7</f>
        <v>Not Effective (x1)</v>
      </c>
      <c r="G7" s="96">
        <f>'005 - Incorrect asset data'!H7</f>
        <v>16</v>
      </c>
      <c r="H7" s="96">
        <f>'005 - Incorrect asset data'!I7</f>
        <v>16</v>
      </c>
      <c r="I7" s="28">
        <f>'005 - Incorrect asset data'!J4</f>
        <v>13987</v>
      </c>
      <c r="J7" s="28">
        <f>'005 - Incorrect asset data'!J5</f>
        <v>14073</v>
      </c>
      <c r="K7" s="28">
        <f>'005 - Incorrect asset data'!H4</f>
        <v>823</v>
      </c>
      <c r="L7" s="54">
        <f>'005 - Incorrect asset data'!H5</f>
        <v>828</v>
      </c>
      <c r="M7" s="86">
        <f>'005 - Incorrect asset data'!E8</f>
        <v>4</v>
      </c>
      <c r="N7" s="69">
        <f>'005 - Incorrect asset data'!F8</f>
        <v>4</v>
      </c>
      <c r="O7" s="64" t="str">
        <f>'005 - Incorrect asset data'!G8</f>
        <v>Partially Effective (x0.8)</v>
      </c>
      <c r="P7" s="64">
        <f>'005 - Incorrect asset data'!H8</f>
        <v>16</v>
      </c>
      <c r="Q7" s="64">
        <f>'005 - Incorrect asset data'!I8</f>
        <v>12.8</v>
      </c>
      <c r="R7" s="82" t="s">
        <v>86</v>
      </c>
    </row>
    <row r="8" spans="2:18" ht="45" x14ac:dyDescent="0.25">
      <c r="B8" s="53" t="s">
        <v>36</v>
      </c>
      <c r="C8" s="55" t="str">
        <f>'006 - Site WAR for EUC 3-8'!E2</f>
        <v>Use of Winter Annual Ratio (WAR) for End User Category (EUC) 03-08</v>
      </c>
      <c r="D8" s="88">
        <f>'006 - Site WAR for EUC 3-8'!E7</f>
        <v>4</v>
      </c>
      <c r="E8" s="96">
        <f>'006 - Site WAR for EUC 3-8'!F7</f>
        <v>4</v>
      </c>
      <c r="F8" s="96" t="str">
        <f>'006 - Site WAR for EUC 3-8'!G7</f>
        <v>Not Effective (x1)</v>
      </c>
      <c r="G8" s="96">
        <f>'006 - Site WAR for EUC 3-8'!H7</f>
        <v>16</v>
      </c>
      <c r="H8" s="96">
        <f>'006 - Site WAR for EUC 3-8'!I7</f>
        <v>16</v>
      </c>
      <c r="I8" s="28">
        <f>'006 - Site WAR for EUC 3-8'!J4</f>
        <v>8908</v>
      </c>
      <c r="J8" s="28" t="str">
        <f>'006 - Site WAR for EUC 3-8'!J5</f>
        <v>-</v>
      </c>
      <c r="K8" s="28">
        <f>'006 - Site WAR for EUC 3-8'!H4</f>
        <v>524</v>
      </c>
      <c r="L8" s="54" t="str">
        <f>'006 - Site WAR for EUC 3-8'!H5</f>
        <v>-</v>
      </c>
      <c r="M8" s="86">
        <f>'006 - Site WAR for EUC 3-8'!E8</f>
        <v>4</v>
      </c>
      <c r="N8" s="69">
        <f>'006 - Site WAR for EUC 3-8'!F8</f>
        <v>4</v>
      </c>
      <c r="O8" s="64" t="str">
        <f>'006 - Site WAR for EUC 3-8'!G8</f>
        <v>Partially Effective (x0.8)</v>
      </c>
      <c r="P8" s="64">
        <f>'006 - Site WAR for EUC 3-8'!H8</f>
        <v>16</v>
      </c>
      <c r="Q8" s="64">
        <f>'006 - Site WAR for EUC 3-8'!I8</f>
        <v>12.8</v>
      </c>
      <c r="R8" s="82" t="s">
        <v>86</v>
      </c>
    </row>
    <row r="9" spans="2:18" ht="30" x14ac:dyDescent="0.25">
      <c r="B9" s="53" t="s">
        <v>38</v>
      </c>
      <c r="C9" s="55" t="str">
        <f>'007 - Undetected LDZ errors'!E2</f>
        <v>Undetected LDZ Offtake Measurement Errors</v>
      </c>
      <c r="D9" s="88">
        <f>'007 - Undetected LDZ errors'!E7</f>
        <v>3</v>
      </c>
      <c r="E9" s="96">
        <f>'007 - Undetected LDZ errors'!F7</f>
        <v>2</v>
      </c>
      <c r="F9" s="96" t="str">
        <f>'007 - Undetected LDZ errors'!G7</f>
        <v>Not Effective (x1)</v>
      </c>
      <c r="G9" s="96">
        <f>'007 - Undetected LDZ errors'!H7</f>
        <v>6</v>
      </c>
      <c r="H9" s="96">
        <f>'007 - Undetected LDZ errors'!I7</f>
        <v>6</v>
      </c>
      <c r="I9" s="28">
        <f>'007 - Undetected LDZ errors'!J4</f>
        <v>7051</v>
      </c>
      <c r="J9" s="28">
        <f>'007 - Undetected LDZ errors'!J5</f>
        <v>7051</v>
      </c>
      <c r="K9" s="28">
        <f>'007 - Undetected LDZ errors'!H4</f>
        <v>415</v>
      </c>
      <c r="L9" s="54">
        <f>'007 - Undetected LDZ errors'!H5</f>
        <v>415</v>
      </c>
      <c r="M9" s="86">
        <f>'007 - Undetected LDZ errors'!E8</f>
        <v>3</v>
      </c>
      <c r="N9" s="69">
        <f>'007 - Undetected LDZ errors'!F8</f>
        <v>2</v>
      </c>
      <c r="O9" s="64" t="str">
        <f>'007 - Undetected LDZ errors'!G8</f>
        <v>Partially Effective (x0.8)</v>
      </c>
      <c r="P9" s="64">
        <f>'007 - Undetected LDZ errors'!H8</f>
        <v>6</v>
      </c>
      <c r="Q9" s="64">
        <f>'007 - Undetected LDZ errors'!I8</f>
        <v>4.8000000000000007</v>
      </c>
      <c r="R9" s="83" t="s">
        <v>33</v>
      </c>
    </row>
    <row r="10" spans="2:18" ht="30" x14ac:dyDescent="0.25">
      <c r="B10" s="53" t="s">
        <v>39</v>
      </c>
      <c r="C10" s="55" t="str">
        <f>'008 - Unregistered Sites'!E2</f>
        <v>Unregistered Sites</v>
      </c>
      <c r="D10" s="88">
        <f>'008 - Unregistered Sites'!E7</f>
        <v>2</v>
      </c>
      <c r="E10" s="96">
        <f>'008 - Unregistered Sites'!F7</f>
        <v>4</v>
      </c>
      <c r="F10" s="96" t="str">
        <f>'008 - Unregistered Sites'!G7</f>
        <v>Not Effective (x1)</v>
      </c>
      <c r="G10" s="96">
        <f>'008 - Unregistered Sites'!H7</f>
        <v>8</v>
      </c>
      <c r="H10" s="96">
        <f>'008 - Unregistered Sites'!I7</f>
        <v>8</v>
      </c>
      <c r="I10" s="28">
        <f>'008 - Unregistered Sites'!J4</f>
        <v>2326</v>
      </c>
      <c r="J10" s="28" t="str">
        <f>'008 - Unregistered Sites'!J5</f>
        <v>-</v>
      </c>
      <c r="K10" s="28">
        <f>'008 - Unregistered Sites'!H4</f>
        <v>137</v>
      </c>
      <c r="L10" s="54" t="str">
        <f>'008 - Unregistered Sites'!H5</f>
        <v>-</v>
      </c>
      <c r="M10" s="86">
        <f>'008 - Unregistered Sites'!E8</f>
        <v>2</v>
      </c>
      <c r="N10" s="69">
        <f>'008 - Unregistered Sites'!F8</f>
        <v>3</v>
      </c>
      <c r="O10" s="64" t="str">
        <f>'008 - Unregistered Sites'!G8</f>
        <v>Partially Effective (x0.8)</v>
      </c>
      <c r="P10" s="64">
        <f>'008 - Unregistered Sites'!H8</f>
        <v>6</v>
      </c>
      <c r="Q10" s="64">
        <f>'008 - Unregistered Sites'!I8</f>
        <v>4.8000000000000007</v>
      </c>
      <c r="R10" s="82" t="s">
        <v>86</v>
      </c>
    </row>
    <row r="11" spans="2:18" ht="30" x14ac:dyDescent="0.25">
      <c r="B11" s="53" t="s">
        <v>40</v>
      </c>
      <c r="C11" s="55" t="str">
        <f>'009 - Shipperless Sites'!E2</f>
        <v>Shipperless Sites</v>
      </c>
      <c r="D11" s="88">
        <f>'009 - Shipperless Sites'!E7</f>
        <v>2</v>
      </c>
      <c r="E11" s="96">
        <f>'009 - Shipperless Sites'!F7</f>
        <v>3</v>
      </c>
      <c r="F11" s="96" t="str">
        <f>'009 - Shipperless Sites'!G7</f>
        <v>Partially Effective (x0.8)</v>
      </c>
      <c r="G11" s="96">
        <f>'009 - Shipperless Sites'!H7</f>
        <v>6</v>
      </c>
      <c r="H11" s="96">
        <f>'009 - Shipperless Sites'!I7</f>
        <v>4.8000000000000007</v>
      </c>
      <c r="I11" s="28">
        <f>'009 - Shipperless Sites'!J4</f>
        <v>2481</v>
      </c>
      <c r="J11" s="28">
        <f>'009 - Shipperless Sites'!J5</f>
        <v>621</v>
      </c>
      <c r="K11" s="28">
        <f>'009 - Shipperless Sites'!H4</f>
        <v>146</v>
      </c>
      <c r="L11" s="54">
        <f>'009 - Shipperless Sites'!H5</f>
        <v>37</v>
      </c>
      <c r="M11" s="86">
        <f>'009 - Shipperless Sites'!E8</f>
        <v>2</v>
      </c>
      <c r="N11" s="69">
        <f>'009 - Shipperless Sites'!F8</f>
        <v>2</v>
      </c>
      <c r="O11" s="64" t="str">
        <f>'009 - Shipperless Sites'!G8</f>
        <v>Partially Effective (x0.8)</v>
      </c>
      <c r="P11" s="64">
        <f>'009 - Shipperless Sites'!H8</f>
        <v>4</v>
      </c>
      <c r="Q11" s="64">
        <f>'009 - Shipperless Sites'!I8</f>
        <v>3.2</v>
      </c>
      <c r="R11" s="82" t="s">
        <v>86</v>
      </c>
    </row>
    <row r="12" spans="2:18" ht="30" x14ac:dyDescent="0.25">
      <c r="B12" s="53" t="s">
        <v>41</v>
      </c>
      <c r="C12" s="55" t="str">
        <f>'010 - Readings fail validation'!E2</f>
        <v>Meter readings fail validation</v>
      </c>
      <c r="D12" s="88">
        <f>'010 - Readings fail validation'!E7</f>
        <v>2</v>
      </c>
      <c r="E12" s="96">
        <f>'010 - Readings fail validation'!F7</f>
        <v>4</v>
      </c>
      <c r="F12" s="96" t="str">
        <f>'010 - Readings fail validation'!G7</f>
        <v>Not Effective (x1)</v>
      </c>
      <c r="G12" s="96">
        <f>'010 - Readings fail validation'!H7</f>
        <v>8</v>
      </c>
      <c r="H12" s="96">
        <f>'010 - Readings fail validation'!I7</f>
        <v>8</v>
      </c>
      <c r="I12" s="28">
        <f>'010 - Readings fail validation'!J4</f>
        <v>1439</v>
      </c>
      <c r="J12" s="28" t="str">
        <f>'010 - Readings fail validation'!J5</f>
        <v>-</v>
      </c>
      <c r="K12" s="28">
        <f>'010 - Readings fail validation'!H4</f>
        <v>85</v>
      </c>
      <c r="L12" s="54" t="str">
        <f>'010 - Readings fail validation'!H5</f>
        <v>-</v>
      </c>
      <c r="M12" s="86">
        <f>'010 - Readings fail validation'!E8</f>
        <v>2</v>
      </c>
      <c r="N12" s="69">
        <f>'010 - Readings fail validation'!F8</f>
        <v>3</v>
      </c>
      <c r="O12" s="64" t="str">
        <f>'010 - Readings fail validation'!G8</f>
        <v>Effective (x0.6)</v>
      </c>
      <c r="P12" s="64">
        <f>'010 - Readings fail validation'!H8</f>
        <v>6</v>
      </c>
      <c r="Q12" s="64">
        <f>'010 - Readings fail validation'!I8</f>
        <v>3.5999999999999996</v>
      </c>
      <c r="R12" s="82" t="s">
        <v>86</v>
      </c>
    </row>
    <row r="13" spans="2:18" ht="30" x14ac:dyDescent="0.25">
      <c r="B13" s="53" t="s">
        <v>42</v>
      </c>
      <c r="C13" s="55" t="str">
        <f>'011 - Late Check Reads'!E2</f>
        <v>Late check reads on meters that derive a read</v>
      </c>
      <c r="D13" s="88">
        <f>'011 - Late Check Reads'!E7</f>
        <v>2</v>
      </c>
      <c r="E13" s="96">
        <f>'011 - Late Check Reads'!F7</f>
        <v>4</v>
      </c>
      <c r="F13" s="96" t="str">
        <f>'011 - Late Check Reads'!G7</f>
        <v>Not Effective (x1)</v>
      </c>
      <c r="G13" s="96">
        <f>'011 - Late Check Reads'!H7</f>
        <v>8</v>
      </c>
      <c r="H13" s="96">
        <f>'011 - Late Check Reads'!I7</f>
        <v>8</v>
      </c>
      <c r="I13" s="28">
        <f>'011 - Late Check Reads'!J4</f>
        <v>1437</v>
      </c>
      <c r="J13" s="28">
        <f>'011 - Late Check Reads'!J5</f>
        <v>467</v>
      </c>
      <c r="K13" s="28">
        <f>'011 - Late Check Reads'!H4</f>
        <v>85</v>
      </c>
      <c r="L13" s="54">
        <f>'011 - Late Check Reads'!H5</f>
        <v>27</v>
      </c>
      <c r="M13" s="86">
        <f>'011 - Late Check Reads'!E8</f>
        <v>2</v>
      </c>
      <c r="N13" s="69">
        <f>'011 - Late Check Reads'!F8</f>
        <v>3</v>
      </c>
      <c r="O13" s="64" t="str">
        <f>'011 - Late Check Reads'!G8</f>
        <v>Partially Effective (x0.8)</v>
      </c>
      <c r="P13" s="64">
        <f>'011 - Late Check Reads'!H8</f>
        <v>6</v>
      </c>
      <c r="Q13" s="64">
        <f>'011 - Late Check Reads'!I8</f>
        <v>4.8000000000000007</v>
      </c>
      <c r="R13" s="82" t="s">
        <v>86</v>
      </c>
    </row>
    <row r="14" spans="2:18" ht="45" x14ac:dyDescent="0.25">
      <c r="B14" s="53" t="s">
        <v>43</v>
      </c>
      <c r="C14" s="55" t="str">
        <f>'012 - Meter read submission PC4'!E2</f>
        <v>Meter read submission frequency for Product Class 4 meter points</v>
      </c>
      <c r="D14" s="88">
        <f>'012 - Meter read submission PC4'!E7</f>
        <v>2</v>
      </c>
      <c r="E14" s="96">
        <f>'012 - Meter read submission PC4'!F7</f>
        <v>4</v>
      </c>
      <c r="F14" s="96" t="str">
        <f>'012 - Meter read submission PC4'!G7</f>
        <v>Not Effective (x1)</v>
      </c>
      <c r="G14" s="96">
        <f>'012 - Meter read submission PC4'!H7</f>
        <v>8</v>
      </c>
      <c r="H14" s="96">
        <f>'012 - Meter read submission PC4'!I7</f>
        <v>8</v>
      </c>
      <c r="I14" s="28">
        <f>'012 - Meter read submission PC4'!J4</f>
        <v>1350</v>
      </c>
      <c r="J14" s="28" t="str">
        <f>'012 - Meter read submission PC4'!J5</f>
        <v>-</v>
      </c>
      <c r="K14" s="28">
        <f>'012 - Meter read submission PC4'!H4</f>
        <v>79</v>
      </c>
      <c r="L14" s="54" t="str">
        <f>'012 - Meter read submission PC4'!H5</f>
        <v>-</v>
      </c>
      <c r="M14" s="86">
        <f>'012 - Meter read submission PC4'!E8</f>
        <v>2</v>
      </c>
      <c r="N14" s="69">
        <f>'012 - Meter read submission PC4'!F8</f>
        <v>3</v>
      </c>
      <c r="O14" s="64" t="str">
        <f>'012 - Meter read submission PC4'!G8</f>
        <v>Partially Effective (x0.8)</v>
      </c>
      <c r="P14" s="64">
        <f>'012 - Meter read submission PC4'!H8</f>
        <v>6</v>
      </c>
      <c r="Q14" s="64">
        <f>'012 - Meter read submission PC4'!I8</f>
        <v>4.8000000000000007</v>
      </c>
      <c r="R14" s="82" t="s">
        <v>86</v>
      </c>
    </row>
    <row r="15" spans="2:18" ht="30" x14ac:dyDescent="0.25">
      <c r="B15" s="53" t="s">
        <v>44</v>
      </c>
      <c r="C15" s="55" t="str">
        <f>'013 - Est. Reads Change Shipper'!E2</f>
        <v>Estimated reads at Change of Shipper</v>
      </c>
      <c r="D15" s="88">
        <f>'013 - Est. Reads Change Shipper'!E7</f>
        <v>1</v>
      </c>
      <c r="E15" s="96">
        <f>'013 - Est. Reads Change Shipper'!F7</f>
        <v>3</v>
      </c>
      <c r="F15" s="96" t="str">
        <f>'013 - Est. Reads Change Shipper'!G7</f>
        <v>Not Effective (x1)</v>
      </c>
      <c r="G15" s="96">
        <f>'013 - Est. Reads Change Shipper'!H7</f>
        <v>3</v>
      </c>
      <c r="H15" s="96">
        <f>'013 - Est. Reads Change Shipper'!I7</f>
        <v>3</v>
      </c>
      <c r="I15" s="28">
        <f>'013 - Est. Reads Change Shipper'!J4</f>
        <v>408</v>
      </c>
      <c r="J15" s="28">
        <f>'013 - Est. Reads Change Shipper'!J5</f>
        <v>410</v>
      </c>
      <c r="K15" s="28">
        <f>'013 - Est. Reads Change Shipper'!H4</f>
        <v>24</v>
      </c>
      <c r="L15" s="54">
        <f>'013 - Est. Reads Change Shipper'!H5</f>
        <v>24</v>
      </c>
      <c r="M15" s="86">
        <f>'013 - Est. Reads Change Shipper'!E8</f>
        <v>1</v>
      </c>
      <c r="N15" s="69">
        <f>'013 - Est. Reads Change Shipper'!F8</f>
        <v>2</v>
      </c>
      <c r="O15" s="64" t="str">
        <f>'013 - Est. Reads Change Shipper'!G8</f>
        <v>Partially Effective (x0.8)</v>
      </c>
      <c r="P15" s="64">
        <f>'013 - Est. Reads Change Shipper'!H8</f>
        <v>2</v>
      </c>
      <c r="Q15" s="64">
        <f>'013 - Est. Reads Change Shipper'!I8</f>
        <v>1.6</v>
      </c>
      <c r="R15" s="82" t="s">
        <v>86</v>
      </c>
    </row>
    <row r="16" spans="2:18" ht="45" x14ac:dyDescent="0.25">
      <c r="B16" s="53" t="s">
        <v>45</v>
      </c>
      <c r="C16" s="55" t="str">
        <f>'014 - Failure to obtain read'!E2</f>
        <v>Failure to obtain a meter reading within the settlement window</v>
      </c>
      <c r="D16" s="88">
        <f>'014 - Failure to obtain read'!E7</f>
        <v>1</v>
      </c>
      <c r="E16" s="96">
        <f>'014 - Failure to obtain read'!F7</f>
        <v>3</v>
      </c>
      <c r="F16" s="96" t="str">
        <f>'014 - Failure to obtain read'!G7</f>
        <v>Not Effective (x1)</v>
      </c>
      <c r="G16" s="96">
        <f>'014 - Failure to obtain read'!H7</f>
        <v>3</v>
      </c>
      <c r="H16" s="96">
        <f>'014 - Failure to obtain read'!I7</f>
        <v>3</v>
      </c>
      <c r="I16" s="28">
        <f>'014 - Failure to obtain read'!J4</f>
        <v>79</v>
      </c>
      <c r="J16" s="28">
        <f>'014 - Failure to obtain read'!J5</f>
        <v>79</v>
      </c>
      <c r="K16" s="28">
        <f>'014 - Failure to obtain read'!H4</f>
        <v>5</v>
      </c>
      <c r="L16" s="54">
        <f>'014 - Failure to obtain read'!H5</f>
        <v>5</v>
      </c>
      <c r="M16" s="86">
        <f>'014 - Failure to obtain read'!E8</f>
        <v>1</v>
      </c>
      <c r="N16" s="69">
        <f>'014 - Failure to obtain read'!F8</f>
        <v>2</v>
      </c>
      <c r="O16" s="64" t="str">
        <f>'014 - Failure to obtain read'!G8</f>
        <v>Partially Effective (x0.8)</v>
      </c>
      <c r="P16" s="64">
        <f>'014 - Failure to obtain read'!H8</f>
        <v>2</v>
      </c>
      <c r="Q16" s="64">
        <f>'014 - Failure to obtain read'!I8</f>
        <v>1.6</v>
      </c>
      <c r="R16" s="82" t="s">
        <v>86</v>
      </c>
    </row>
    <row r="17" spans="2:18" ht="30.75" thickBot="1" x14ac:dyDescent="0.3">
      <c r="B17" s="56" t="s">
        <v>46</v>
      </c>
      <c r="C17" s="58" t="str">
        <f>'015 - Retrospective updates'!E2</f>
        <v xml:space="preserve"> Consistent approach to retrospective updates</v>
      </c>
      <c r="D17" s="89">
        <f>'015 - Retrospective updates'!E7</f>
        <v>1</v>
      </c>
      <c r="E17" s="57">
        <f>'015 - Retrospective updates'!F7</f>
        <v>3</v>
      </c>
      <c r="F17" s="57" t="str">
        <f>'015 - Retrospective updates'!G7</f>
        <v>Not Effective (x1)</v>
      </c>
      <c r="G17" s="57">
        <f>'015 - Retrospective updates'!H7</f>
        <v>3</v>
      </c>
      <c r="H17" s="57">
        <f>'015 - Retrospective updates'!I7</f>
        <v>3</v>
      </c>
      <c r="I17" s="97" t="str">
        <f>'015 - Retrospective updates'!J4</f>
        <v>-</v>
      </c>
      <c r="J17" s="97">
        <f>'015 - Retrospective updates'!J5</f>
        <v>5</v>
      </c>
      <c r="K17" s="97" t="str">
        <f>'015 - Retrospective updates'!H4</f>
        <v>-</v>
      </c>
      <c r="L17" s="98">
        <f>'015 - Retrospective updates'!H5</f>
        <v>0</v>
      </c>
      <c r="M17" s="87">
        <f>'015 - Retrospective updates'!E8</f>
        <v>1</v>
      </c>
      <c r="N17" s="70">
        <f>'015 - Retrospective updates'!F8</f>
        <v>2</v>
      </c>
      <c r="O17" s="57" t="str">
        <f>'015 - Retrospective updates'!G8</f>
        <v>Partially Effective (x0.8)</v>
      </c>
      <c r="P17" s="57">
        <f>'015 - Retrospective updates'!H8</f>
        <v>2</v>
      </c>
      <c r="Q17" s="57">
        <f>'015 - Retrospective updates'!I8</f>
        <v>1.6</v>
      </c>
      <c r="R17" s="84" t="s">
        <v>86</v>
      </c>
    </row>
    <row r="19" spans="2:18" x14ac:dyDescent="0.25">
      <c r="I19" s="22" t="s">
        <v>97</v>
      </c>
      <c r="M19" s="111" t="s">
        <v>147</v>
      </c>
      <c r="N19" s="111"/>
      <c r="O19" s="111"/>
      <c r="P19" s="111"/>
      <c r="Q19" s="111"/>
    </row>
    <row r="21" spans="2:18" x14ac:dyDescent="0.25">
      <c r="I21" s="40"/>
    </row>
  </sheetData>
  <customSheetViews>
    <customSheetView guid="{A5A992E5-A774-408A-88E8-BC6D12B4DBBC}" scale="85" showAutoFilter="1">
      <pane ySplit="1" topLeftCell="A2" activePane="bottomLeft" state="frozen"/>
      <selection pane="bottomLeft" activeCell="J3" sqref="J3:L3"/>
      <pageMargins left="0.7" right="0.7" top="0.75" bottom="0.75" header="0.3" footer="0.3"/>
      <pageSetup paperSize="9" orientation="portrait" verticalDpi="0" r:id="rId1"/>
      <autoFilter ref="B2:Q2"/>
    </customSheetView>
  </customSheetViews>
  <mergeCells count="1">
    <mergeCell ref="M19:Q19"/>
  </mergeCells>
  <hyperlinks>
    <hyperlink ref="B3" location="'001-Theft of Gas'!A1" display="PACR0001"/>
    <hyperlink ref="B4" location="'002 - Use of the AQ Corrections'!A1" display="PACR0002"/>
    <hyperlink ref="B5" location="'003 - Estimated readings'!A1" display="'003 - Estimated readings'!A1"/>
    <hyperlink ref="B6" location="'004 - LDZ Offtake measure error'!A1" display="'004 - LDZ Offtake measure error'!A1"/>
    <hyperlink ref="B7" location="'005 - Incorrect asset data'!A1" display="PACR0005"/>
    <hyperlink ref="B8" location="'006 - Site WAR for EUC 3-8'!A1" display="PACR0006"/>
    <hyperlink ref="B9" location="'007 - Undetected LDZ errors'!A1" display="'007 - Undetected LDZ errors'!A1"/>
    <hyperlink ref="B11" location="'009 - Shipperless Sites'!Print_Area" display="'009 - Shipperless Sites'!Print_Area"/>
    <hyperlink ref="B10" location="'008 - Unregistered Sites'!Print_Area" display="PACR0009"/>
    <hyperlink ref="B12" location="'010 - Readings fail validation'!A1" display="PACR0010"/>
    <hyperlink ref="B13" location="'011 - Late Check Reads'!A1" display="PACR0011"/>
    <hyperlink ref="B14" location="'012 - Meter read submission PC4'!A1" display="PACR0012"/>
    <hyperlink ref="B15" location="'013 - Est. Reads Change Shipper'!A1" display="PACR0013"/>
    <hyperlink ref="B16" location="'014 - Failure to obtain read'!A1" display="PACR0014"/>
    <hyperlink ref="B17" location="'015 - Retrospective updates'!A1" display="PACR0015"/>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Normal="100" workbookViewId="0"/>
  </sheetViews>
  <sheetFormatPr defaultColWidth="9.140625" defaultRowHeight="15" x14ac:dyDescent="0.25"/>
  <cols>
    <col min="1" max="1" width="3.140625" style="22" customWidth="1"/>
    <col min="2" max="2" width="13.28515625" style="22" customWidth="1"/>
    <col min="3" max="3" width="25" style="22" customWidth="1"/>
    <col min="4" max="4" width="11" style="22" customWidth="1"/>
    <col min="5" max="5" width="34.7109375" style="22" bestFit="1" customWidth="1"/>
    <col min="6" max="16384" width="9.140625" style="22"/>
  </cols>
  <sheetData>
    <row r="2" spans="2:5" x14ac:dyDescent="0.25">
      <c r="B2" s="35" t="s">
        <v>98</v>
      </c>
      <c r="C2" s="36" t="s">
        <v>105</v>
      </c>
      <c r="D2" s="36" t="s">
        <v>111</v>
      </c>
      <c r="E2" s="36" t="s">
        <v>99</v>
      </c>
    </row>
    <row r="3" spans="2:5" ht="30" x14ac:dyDescent="0.25">
      <c r="B3" s="30">
        <v>1</v>
      </c>
      <c r="C3" s="37" t="s">
        <v>100</v>
      </c>
      <c r="D3" s="29">
        <v>850000</v>
      </c>
      <c r="E3" s="38" t="s">
        <v>106</v>
      </c>
    </row>
    <row r="4" spans="2:5" ht="30" x14ac:dyDescent="0.25">
      <c r="B4" s="30">
        <v>2</v>
      </c>
      <c r="C4" s="37" t="s">
        <v>101</v>
      </c>
      <c r="D4" s="29">
        <v>4250000</v>
      </c>
      <c r="E4" s="38" t="s">
        <v>107</v>
      </c>
    </row>
    <row r="5" spans="2:5" ht="45" x14ac:dyDescent="0.25">
      <c r="B5" s="30">
        <v>3</v>
      </c>
      <c r="C5" s="37" t="s">
        <v>102</v>
      </c>
      <c r="D5" s="29">
        <v>8500000</v>
      </c>
      <c r="E5" s="38" t="s">
        <v>108</v>
      </c>
    </row>
    <row r="6" spans="2:5" ht="30" x14ac:dyDescent="0.25">
      <c r="B6" s="30">
        <v>4</v>
      </c>
      <c r="C6" s="37" t="s">
        <v>103</v>
      </c>
      <c r="D6" s="29">
        <v>17000000</v>
      </c>
      <c r="E6" s="38" t="s">
        <v>109</v>
      </c>
    </row>
    <row r="7" spans="2:5" ht="45" x14ac:dyDescent="0.25">
      <c r="B7" s="30">
        <v>5</v>
      </c>
      <c r="C7" s="37" t="s">
        <v>104</v>
      </c>
      <c r="D7" s="29" t="s">
        <v>112</v>
      </c>
      <c r="E7" s="38" t="s">
        <v>110</v>
      </c>
    </row>
    <row r="9" spans="2:5" x14ac:dyDescent="0.25">
      <c r="D9" s="22" t="s">
        <v>97</v>
      </c>
    </row>
  </sheetData>
  <customSheetViews>
    <customSheetView guid="{A5A992E5-A774-408A-88E8-BC6D12B4DBBC}">
      <selection activeCell="D5" sqref="D5"/>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2"/>
  <sheetViews>
    <sheetView zoomScale="80" zoomScaleNormal="80" workbookViewId="0"/>
  </sheetViews>
  <sheetFormatPr defaultColWidth="9.140625" defaultRowHeight="15" x14ac:dyDescent="0.25"/>
  <cols>
    <col min="1" max="1" width="3.7109375" style="1" customWidth="1"/>
    <col min="2" max="10" width="18.7109375" style="1" customWidth="1"/>
    <col min="11" max="11" width="15.5703125" style="1" customWidth="1"/>
    <col min="12" max="12" width="18.7109375" style="1" customWidth="1"/>
    <col min="13" max="16384" width="9.140625" style="1"/>
  </cols>
  <sheetData>
    <row r="2" spans="2:11" ht="45" customHeight="1" x14ac:dyDescent="0.25">
      <c r="B2" s="115" t="s">
        <v>0</v>
      </c>
      <c r="C2" s="117" t="s">
        <v>21</v>
      </c>
      <c r="D2" s="6" t="s">
        <v>1</v>
      </c>
      <c r="E2" s="123" t="s">
        <v>28</v>
      </c>
      <c r="F2" s="123"/>
      <c r="G2" s="123"/>
      <c r="H2" s="123"/>
      <c r="I2" s="123"/>
      <c r="J2" s="123"/>
    </row>
    <row r="3" spans="2:11" ht="45" customHeight="1" x14ac:dyDescent="0.25">
      <c r="B3" s="115"/>
      <c r="C3" s="117"/>
      <c r="D3" s="6" t="s">
        <v>2</v>
      </c>
      <c r="E3" s="124" t="s">
        <v>114</v>
      </c>
      <c r="F3" s="125"/>
      <c r="G3" s="125"/>
      <c r="H3" s="125"/>
      <c r="I3" s="125"/>
      <c r="J3" s="125"/>
    </row>
    <row r="4" spans="2:11" ht="45" customHeight="1" x14ac:dyDescent="0.25">
      <c r="B4" s="33" t="s">
        <v>3</v>
      </c>
      <c r="C4" s="43">
        <v>43003</v>
      </c>
      <c r="D4" s="33" t="s">
        <v>4</v>
      </c>
      <c r="E4" s="44" t="s">
        <v>22</v>
      </c>
      <c r="F4" s="118" t="s">
        <v>161</v>
      </c>
      <c r="G4" s="47" t="s">
        <v>84</v>
      </c>
      <c r="H4" s="28">
        <v>2483</v>
      </c>
      <c r="I4" s="50" t="s">
        <v>144</v>
      </c>
      <c r="J4" s="28">
        <v>42218</v>
      </c>
    </row>
    <row r="5" spans="2:11" ht="45" customHeight="1" x14ac:dyDescent="0.25">
      <c r="B5" s="49" t="s">
        <v>24</v>
      </c>
      <c r="C5" s="47" t="s">
        <v>25</v>
      </c>
      <c r="D5" s="126"/>
      <c r="E5" s="127"/>
      <c r="F5" s="118"/>
      <c r="G5" s="48" t="s">
        <v>85</v>
      </c>
      <c r="H5" s="28">
        <v>2532</v>
      </c>
      <c r="I5" s="50" t="s">
        <v>145</v>
      </c>
      <c r="J5" s="28">
        <v>43046</v>
      </c>
      <c r="K5" s="45"/>
    </row>
    <row r="6" spans="2:11" ht="30" customHeight="1" x14ac:dyDescent="0.25">
      <c r="B6" s="114" t="s">
        <v>16</v>
      </c>
      <c r="C6" s="114"/>
      <c r="D6" s="34"/>
      <c r="E6" s="34" t="s">
        <v>5</v>
      </c>
      <c r="F6" s="34" t="s">
        <v>6</v>
      </c>
      <c r="G6" s="34" t="s">
        <v>7</v>
      </c>
      <c r="H6" s="34" t="s">
        <v>8</v>
      </c>
      <c r="I6" s="34" t="s">
        <v>9</v>
      </c>
      <c r="J6" s="34" t="s">
        <v>10</v>
      </c>
    </row>
    <row r="7" spans="2:11" ht="30" customHeight="1" x14ac:dyDescent="0.25">
      <c r="B7" s="115"/>
      <c r="C7" s="115"/>
      <c r="D7" s="4" t="s">
        <v>11</v>
      </c>
      <c r="E7" s="41">
        <v>5</v>
      </c>
      <c r="F7" s="41">
        <v>5</v>
      </c>
      <c r="G7" s="41" t="s">
        <v>23</v>
      </c>
      <c r="H7" s="41">
        <f>E7*F7</f>
        <v>25</v>
      </c>
      <c r="I7" s="41">
        <f>IF(G7="Not Effective (x1)",E7*F7,IF(G7="Partially Effective (x0.8)",E7*F7*0.8, E7*F7*0.6))</f>
        <v>25</v>
      </c>
      <c r="J7" s="116" t="s">
        <v>175</v>
      </c>
    </row>
    <row r="8" spans="2:11" ht="30" customHeight="1" x14ac:dyDescent="0.25">
      <c r="B8" s="115"/>
      <c r="C8" s="115"/>
      <c r="D8" s="4" t="s">
        <v>12</v>
      </c>
      <c r="E8" s="41">
        <v>5</v>
      </c>
      <c r="F8" s="41">
        <v>4</v>
      </c>
      <c r="G8" s="42" t="s">
        <v>29</v>
      </c>
      <c r="H8" s="41">
        <f t="shared" ref="H8:H9" si="0">E8*F8</f>
        <v>20</v>
      </c>
      <c r="I8" s="41">
        <f t="shared" ref="I8:I9" si="1">IF(G8="Not Effective (x1)",E8*F8,IF(G8="Partially Effective (x0.8)",E8*F8*0.8, E8*F8*0.6))</f>
        <v>16</v>
      </c>
      <c r="J8" s="116"/>
    </row>
    <row r="9" spans="2:11" ht="30" customHeight="1" x14ac:dyDescent="0.25">
      <c r="B9" s="115"/>
      <c r="C9" s="115"/>
      <c r="D9" s="4" t="s">
        <v>13</v>
      </c>
      <c r="E9" s="41">
        <v>5</v>
      </c>
      <c r="F9" s="41">
        <v>5</v>
      </c>
      <c r="G9" s="41" t="s">
        <v>23</v>
      </c>
      <c r="H9" s="41">
        <f t="shared" si="0"/>
        <v>25</v>
      </c>
      <c r="I9" s="41">
        <f t="shared" si="1"/>
        <v>25</v>
      </c>
      <c r="J9" s="116"/>
    </row>
    <row r="10" spans="2:11" ht="30" customHeight="1" x14ac:dyDescent="0.25">
      <c r="B10" s="4" t="s">
        <v>14</v>
      </c>
      <c r="C10" s="117" t="s">
        <v>26</v>
      </c>
      <c r="D10" s="117"/>
      <c r="E10" s="117"/>
      <c r="F10" s="117"/>
      <c r="G10" s="115" t="s">
        <v>17</v>
      </c>
      <c r="H10" s="115"/>
      <c r="I10" s="117" t="s">
        <v>27</v>
      </c>
      <c r="J10" s="117"/>
    </row>
    <row r="11" spans="2:11" ht="45" customHeight="1" x14ac:dyDescent="0.25">
      <c r="B11" s="118" t="s">
        <v>15</v>
      </c>
      <c r="C11" s="118"/>
      <c r="D11" s="118" t="s">
        <v>61</v>
      </c>
      <c r="E11" s="118"/>
      <c r="F11" s="26" t="s">
        <v>18</v>
      </c>
      <c r="G11" s="115" t="s">
        <v>19</v>
      </c>
      <c r="H11" s="115"/>
      <c r="I11" s="118" t="s">
        <v>20</v>
      </c>
      <c r="J11" s="118"/>
    </row>
    <row r="12" spans="2:11" s="14" customFormat="1" ht="324" customHeight="1" x14ac:dyDescent="0.25">
      <c r="B12" s="112" t="s">
        <v>52</v>
      </c>
      <c r="C12" s="113"/>
      <c r="D12" s="119" t="s">
        <v>69</v>
      </c>
      <c r="E12" s="119"/>
      <c r="F12" s="27" t="s">
        <v>87</v>
      </c>
      <c r="G12" s="120" t="s">
        <v>183</v>
      </c>
      <c r="H12" s="120"/>
      <c r="I12" s="121" t="s">
        <v>140</v>
      </c>
      <c r="J12" s="122"/>
    </row>
  </sheetData>
  <customSheetViews>
    <customSheetView guid="{A5A992E5-A774-408A-88E8-BC6D12B4DBBC}" scale="80" fitToPage="1">
      <selection activeCell="I5" sqref="I5"/>
      <pageMargins left="0.7" right="0.7" top="0.75" bottom="0.75" header="0.3" footer="0.3"/>
      <pageSetup paperSize="9" scale="74" orientation="landscape" r:id="rId1"/>
    </customSheetView>
  </customSheetViews>
  <mergeCells count="19">
    <mergeCell ref="B2:B3"/>
    <mergeCell ref="C2:C3"/>
    <mergeCell ref="E2:J2"/>
    <mergeCell ref="E3:J3"/>
    <mergeCell ref="F4:F5"/>
    <mergeCell ref="D5:E5"/>
    <mergeCell ref="B12:C12"/>
    <mergeCell ref="B6:C9"/>
    <mergeCell ref="J7:J9"/>
    <mergeCell ref="C10:F10"/>
    <mergeCell ref="B11:C11"/>
    <mergeCell ref="D12:E12"/>
    <mergeCell ref="G11:H11"/>
    <mergeCell ref="G12:H12"/>
    <mergeCell ref="I11:J11"/>
    <mergeCell ref="I12:J12"/>
    <mergeCell ref="G10:H10"/>
    <mergeCell ref="I10:J10"/>
    <mergeCell ref="D11:E11"/>
  </mergeCells>
  <pageMargins left="0.7" right="0.7" top="0.75" bottom="0.75" header="0.3" footer="0.3"/>
  <pageSetup paperSize="9" scale="7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34" t="s">
        <v>0</v>
      </c>
      <c r="C2" s="135" t="s">
        <v>30</v>
      </c>
      <c r="D2" s="12" t="s">
        <v>1</v>
      </c>
      <c r="E2" s="137" t="s">
        <v>31</v>
      </c>
      <c r="F2" s="138"/>
      <c r="G2" s="138"/>
      <c r="H2" s="138"/>
      <c r="I2" s="138"/>
      <c r="J2" s="139"/>
    </row>
    <row r="3" spans="2:10" ht="45" customHeight="1" x14ac:dyDescent="0.25">
      <c r="B3" s="114"/>
      <c r="C3" s="136"/>
      <c r="D3" s="12" t="s">
        <v>2</v>
      </c>
      <c r="E3" s="126" t="s">
        <v>115</v>
      </c>
      <c r="F3" s="140"/>
      <c r="G3" s="140"/>
      <c r="H3" s="140"/>
      <c r="I3" s="140"/>
      <c r="J3" s="127"/>
    </row>
    <row r="4" spans="2:10" ht="45" customHeight="1" x14ac:dyDescent="0.25">
      <c r="B4" s="9" t="s">
        <v>3</v>
      </c>
      <c r="C4" s="8">
        <v>43003</v>
      </c>
      <c r="D4" s="9" t="s">
        <v>4</v>
      </c>
      <c r="E4" s="10" t="s">
        <v>22</v>
      </c>
      <c r="F4" s="143" t="s">
        <v>161</v>
      </c>
      <c r="G4" s="103" t="s">
        <v>84</v>
      </c>
      <c r="H4" s="28">
        <v>1895</v>
      </c>
      <c r="I4" s="102" t="s">
        <v>144</v>
      </c>
      <c r="J4" s="28">
        <v>32218</v>
      </c>
    </row>
    <row r="5" spans="2:10" ht="45" customHeight="1" x14ac:dyDescent="0.25">
      <c r="B5" s="12" t="s">
        <v>24</v>
      </c>
      <c r="C5" s="10" t="s">
        <v>25</v>
      </c>
      <c r="D5" s="141"/>
      <c r="E5" s="142"/>
      <c r="F5" s="144"/>
      <c r="G5" s="107" t="s">
        <v>85</v>
      </c>
      <c r="H5" s="28">
        <v>1899</v>
      </c>
      <c r="I5" s="104" t="s">
        <v>145</v>
      </c>
      <c r="J5" s="28">
        <v>32286</v>
      </c>
    </row>
    <row r="6" spans="2:10" ht="30" customHeight="1" x14ac:dyDescent="0.25">
      <c r="B6" s="128" t="s">
        <v>16</v>
      </c>
      <c r="C6" s="129"/>
      <c r="D6" s="9"/>
      <c r="E6" s="9" t="s">
        <v>5</v>
      </c>
      <c r="F6" s="9" t="s">
        <v>6</v>
      </c>
      <c r="G6" s="9" t="s">
        <v>7</v>
      </c>
      <c r="H6" s="9" t="s">
        <v>8</v>
      </c>
      <c r="I6" s="9" t="s">
        <v>9</v>
      </c>
      <c r="J6" s="9" t="s">
        <v>10</v>
      </c>
    </row>
    <row r="7" spans="2:10" ht="30" customHeight="1" x14ac:dyDescent="0.25">
      <c r="B7" s="130"/>
      <c r="C7" s="131"/>
      <c r="D7" s="9" t="s">
        <v>11</v>
      </c>
      <c r="E7" s="11">
        <v>5</v>
      </c>
      <c r="F7" s="11">
        <v>5</v>
      </c>
      <c r="G7" s="11" t="s">
        <v>23</v>
      </c>
      <c r="H7" s="24">
        <f>E7*F7</f>
        <v>25</v>
      </c>
      <c r="I7" s="24">
        <f>IF(G7="Not Effective (x1)",E7*F7,IF(G7="Partially Effective (x0.8)",E7*F7*0.8, E7*F7*0.6))</f>
        <v>25</v>
      </c>
      <c r="J7" s="116" t="s">
        <v>175</v>
      </c>
    </row>
    <row r="8" spans="2:10" ht="30" customHeight="1" x14ac:dyDescent="0.25">
      <c r="B8" s="130"/>
      <c r="C8" s="131"/>
      <c r="D8" s="9" t="s">
        <v>12</v>
      </c>
      <c r="E8" s="11">
        <v>3</v>
      </c>
      <c r="F8" s="11">
        <v>5</v>
      </c>
      <c r="G8" s="10" t="s">
        <v>29</v>
      </c>
      <c r="H8" s="24">
        <f t="shared" ref="H8:H9" si="0">E8*F8</f>
        <v>15</v>
      </c>
      <c r="I8" s="24">
        <f t="shared" ref="I8:I9" si="1">IF(G8="Not Effective (x1)",E8*F8,IF(G8="Partially Effective (x0.8)",E8*F8*0.8, E8*F8*0.6))</f>
        <v>12</v>
      </c>
      <c r="J8" s="116"/>
    </row>
    <row r="9" spans="2:10" ht="30" customHeight="1" x14ac:dyDescent="0.25">
      <c r="B9" s="132"/>
      <c r="C9" s="133"/>
      <c r="D9" s="9" t="s">
        <v>13</v>
      </c>
      <c r="E9" s="11">
        <v>5</v>
      </c>
      <c r="F9" s="11">
        <v>5</v>
      </c>
      <c r="G9" s="11" t="s">
        <v>23</v>
      </c>
      <c r="H9" s="24">
        <f t="shared" si="0"/>
        <v>25</v>
      </c>
      <c r="I9" s="24">
        <f t="shared" si="1"/>
        <v>25</v>
      </c>
      <c r="J9" s="116"/>
    </row>
    <row r="10" spans="2:10" ht="30" customHeight="1" x14ac:dyDescent="0.25">
      <c r="B10" s="9" t="s">
        <v>14</v>
      </c>
      <c r="C10" s="147" t="s">
        <v>26</v>
      </c>
      <c r="D10" s="148"/>
      <c r="E10" s="148"/>
      <c r="F10" s="149"/>
      <c r="G10" s="150" t="s">
        <v>17</v>
      </c>
      <c r="H10" s="151"/>
      <c r="I10" s="147" t="s">
        <v>27</v>
      </c>
      <c r="J10" s="149"/>
    </row>
    <row r="11" spans="2:10" ht="45" customHeight="1" x14ac:dyDescent="0.25">
      <c r="B11" s="152" t="s">
        <v>15</v>
      </c>
      <c r="C11" s="153"/>
      <c r="D11" s="152" t="s">
        <v>61</v>
      </c>
      <c r="E11" s="153"/>
      <c r="F11" s="9" t="s">
        <v>18</v>
      </c>
      <c r="G11" s="150" t="s">
        <v>19</v>
      </c>
      <c r="H11" s="151"/>
      <c r="I11" s="150" t="s">
        <v>20</v>
      </c>
      <c r="J11" s="151"/>
    </row>
    <row r="12" spans="2:10" s="14" customFormat="1" ht="250.5" customHeight="1" x14ac:dyDescent="0.25">
      <c r="B12" s="145" t="s">
        <v>113</v>
      </c>
      <c r="C12" s="146"/>
      <c r="D12" s="120" t="s">
        <v>88</v>
      </c>
      <c r="E12" s="120"/>
      <c r="F12" s="17" t="s">
        <v>70</v>
      </c>
      <c r="G12" s="121" t="s">
        <v>176</v>
      </c>
      <c r="H12" s="122"/>
      <c r="I12" s="121" t="s">
        <v>140</v>
      </c>
      <c r="J12" s="122"/>
    </row>
  </sheetData>
  <customSheetViews>
    <customSheetView guid="{A5A992E5-A774-408A-88E8-BC6D12B4DBBC}" scale="80" fitToPage="1">
      <selection activeCell="H4" sqref="H4:H5"/>
      <pageMargins left="0.7" right="0.7" top="0.75" bottom="0.75" header="0.3" footer="0.3"/>
      <pageSetup paperSize="9" scale="74" orientation="landscape" verticalDpi="0" r:id="rId1"/>
    </customSheetView>
  </customSheetViews>
  <mergeCells count="19">
    <mergeCell ref="B12:C12"/>
    <mergeCell ref="D12:E12"/>
    <mergeCell ref="G12:H12"/>
    <mergeCell ref="I12:J12"/>
    <mergeCell ref="C10:F10"/>
    <mergeCell ref="G10:H10"/>
    <mergeCell ref="I10:J10"/>
    <mergeCell ref="B11:C11"/>
    <mergeCell ref="D11:E11"/>
    <mergeCell ref="G11:H11"/>
    <mergeCell ref="I11:J11"/>
    <mergeCell ref="B6:C9"/>
    <mergeCell ref="J7:J9"/>
    <mergeCell ref="B2:B3"/>
    <mergeCell ref="C2:C3"/>
    <mergeCell ref="E2:J2"/>
    <mergeCell ref="E3:J3"/>
    <mergeCell ref="D5:E5"/>
    <mergeCell ref="F4:F5"/>
  </mergeCells>
  <pageMargins left="0.7" right="0.7" top="0.75" bottom="0.75" header="0.3" footer="0.3"/>
  <pageSetup paperSize="9" scale="74"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F12" sqref="F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32</v>
      </c>
      <c r="D2" s="6" t="s">
        <v>1</v>
      </c>
      <c r="E2" s="123" t="s">
        <v>47</v>
      </c>
      <c r="F2" s="123"/>
      <c r="G2" s="123"/>
      <c r="H2" s="123"/>
      <c r="I2" s="123"/>
      <c r="J2" s="123"/>
    </row>
    <row r="3" spans="2:10" ht="45" customHeight="1" x14ac:dyDescent="0.25">
      <c r="B3" s="115"/>
      <c r="C3" s="117"/>
      <c r="D3" s="6" t="s">
        <v>2</v>
      </c>
      <c r="E3" s="124" t="s">
        <v>116</v>
      </c>
      <c r="F3" s="124"/>
      <c r="G3" s="124"/>
      <c r="H3" s="124"/>
      <c r="I3" s="124"/>
      <c r="J3" s="124"/>
    </row>
    <row r="4" spans="2:10" ht="45" customHeight="1" x14ac:dyDescent="0.25">
      <c r="B4" s="4" t="s">
        <v>3</v>
      </c>
      <c r="C4" s="8">
        <v>43003</v>
      </c>
      <c r="D4" s="4" t="s">
        <v>4</v>
      </c>
      <c r="E4" s="7" t="s">
        <v>22</v>
      </c>
      <c r="F4" s="143" t="s">
        <v>161</v>
      </c>
      <c r="G4" s="52" t="s">
        <v>84</v>
      </c>
      <c r="H4" s="28">
        <v>1386</v>
      </c>
      <c r="I4" s="31" t="s">
        <v>144</v>
      </c>
      <c r="J4" s="28">
        <v>23555</v>
      </c>
    </row>
    <row r="5" spans="2:10" ht="45" customHeight="1" x14ac:dyDescent="0.25">
      <c r="B5" s="6" t="s">
        <v>24</v>
      </c>
      <c r="C5" s="7" t="s">
        <v>25</v>
      </c>
      <c r="D5" s="154"/>
      <c r="E5" s="155"/>
      <c r="F5" s="144"/>
      <c r="G5" s="93" t="s">
        <v>85</v>
      </c>
      <c r="H5" s="28">
        <v>3</v>
      </c>
      <c r="I5" s="63" t="s">
        <v>145</v>
      </c>
      <c r="J5" s="28">
        <v>47</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5</v>
      </c>
      <c r="F7" s="5">
        <v>4</v>
      </c>
      <c r="G7" s="5" t="s">
        <v>23</v>
      </c>
      <c r="H7" s="24">
        <f>E7*F7</f>
        <v>20</v>
      </c>
      <c r="I7" s="24">
        <f>IF(G7="Not Effective (x1)",E7*F7,IF(G7="Partially Effective (x0.8)",E7*F7*0.8, E7*F7*0.6))</f>
        <v>20</v>
      </c>
      <c r="J7" s="116" t="s">
        <v>175</v>
      </c>
    </row>
    <row r="8" spans="2:10" ht="30" customHeight="1" x14ac:dyDescent="0.25">
      <c r="B8" s="115"/>
      <c r="C8" s="115"/>
      <c r="D8" s="4" t="s">
        <v>12</v>
      </c>
      <c r="E8" s="5">
        <v>5</v>
      </c>
      <c r="F8" s="5">
        <v>3</v>
      </c>
      <c r="G8" s="7" t="s">
        <v>29</v>
      </c>
      <c r="H8" s="24">
        <f t="shared" ref="H8:H9" si="0">E8*F8</f>
        <v>15</v>
      </c>
      <c r="I8" s="24">
        <f t="shared" ref="I8:I9" si="1">IF(G8="Not Effective (x1)",E8*F8,IF(G8="Partially Effective (x0.8)",E8*F8*0.8, E8*F8*0.6))</f>
        <v>12</v>
      </c>
      <c r="J8" s="116"/>
    </row>
    <row r="9" spans="2:10" ht="30" customHeight="1" x14ac:dyDescent="0.25">
      <c r="B9" s="115"/>
      <c r="C9" s="115"/>
      <c r="D9" s="4" t="s">
        <v>13</v>
      </c>
      <c r="E9" s="5">
        <v>5</v>
      </c>
      <c r="F9" s="5">
        <v>5</v>
      </c>
      <c r="G9" s="5" t="s">
        <v>23</v>
      </c>
      <c r="H9" s="24">
        <f t="shared" si="0"/>
        <v>25</v>
      </c>
      <c r="I9" s="24">
        <f t="shared" si="1"/>
        <v>25</v>
      </c>
      <c r="J9" s="116"/>
    </row>
    <row r="10" spans="2:10" ht="30" customHeight="1" x14ac:dyDescent="0.25">
      <c r="B10" s="4" t="s">
        <v>14</v>
      </c>
      <c r="C10" s="117" t="s">
        <v>26</v>
      </c>
      <c r="D10" s="117"/>
      <c r="E10" s="117"/>
      <c r="F10" s="117"/>
      <c r="G10" s="115" t="s">
        <v>17</v>
      </c>
      <c r="H10" s="115"/>
      <c r="I10" s="117" t="s">
        <v>27</v>
      </c>
      <c r="J10" s="117"/>
    </row>
    <row r="11" spans="2:10" ht="45" customHeight="1" x14ac:dyDescent="0.25">
      <c r="B11" s="118" t="s">
        <v>15</v>
      </c>
      <c r="C11" s="118"/>
      <c r="D11" s="118" t="s">
        <v>61</v>
      </c>
      <c r="E11" s="118"/>
      <c r="F11" s="4" t="s">
        <v>18</v>
      </c>
      <c r="G11" s="115" t="s">
        <v>19</v>
      </c>
      <c r="H11" s="115"/>
      <c r="I11" s="115" t="s">
        <v>20</v>
      </c>
      <c r="J11" s="115"/>
    </row>
    <row r="12" spans="2:10" s="15" customFormat="1" ht="363" customHeight="1" x14ac:dyDescent="0.25">
      <c r="B12" s="145" t="s">
        <v>119</v>
      </c>
      <c r="C12" s="146"/>
      <c r="D12" s="120" t="s">
        <v>174</v>
      </c>
      <c r="E12" s="120"/>
      <c r="F12" s="17" t="s">
        <v>159</v>
      </c>
      <c r="G12" s="121" t="s">
        <v>177</v>
      </c>
      <c r="H12" s="122"/>
      <c r="I12" s="121" t="s">
        <v>140</v>
      </c>
      <c r="J12" s="122"/>
    </row>
  </sheetData>
  <customSheetViews>
    <customSheetView guid="{A5A992E5-A774-408A-88E8-BC6D12B4DBBC}" scale="80" fitToPage="1">
      <selection activeCell="G12" sqref="G12:H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G12" sqref="G12:H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33</v>
      </c>
      <c r="D2" s="6" t="s">
        <v>1</v>
      </c>
      <c r="E2" s="123" t="s">
        <v>83</v>
      </c>
      <c r="F2" s="123"/>
      <c r="G2" s="123"/>
      <c r="H2" s="123"/>
      <c r="I2" s="123"/>
      <c r="J2" s="123"/>
    </row>
    <row r="3" spans="2:10" ht="45" customHeight="1" x14ac:dyDescent="0.25">
      <c r="B3" s="115"/>
      <c r="C3" s="117"/>
      <c r="D3" s="6" t="s">
        <v>2</v>
      </c>
      <c r="E3" s="123" t="s">
        <v>117</v>
      </c>
      <c r="F3" s="123"/>
      <c r="G3" s="123"/>
      <c r="H3" s="123"/>
      <c r="I3" s="123"/>
      <c r="J3" s="123"/>
    </row>
    <row r="4" spans="2:10" ht="45" customHeight="1" x14ac:dyDescent="0.25">
      <c r="B4" s="4" t="s">
        <v>3</v>
      </c>
      <c r="C4" s="8">
        <v>43003</v>
      </c>
      <c r="D4" s="4" t="s">
        <v>4</v>
      </c>
      <c r="E4" s="7" t="s">
        <v>22</v>
      </c>
      <c r="F4" s="143" t="s">
        <v>161</v>
      </c>
      <c r="G4" s="52" t="s">
        <v>84</v>
      </c>
      <c r="H4" s="67">
        <v>1244</v>
      </c>
      <c r="I4" s="31" t="s">
        <v>144</v>
      </c>
      <c r="J4" s="67">
        <v>21152</v>
      </c>
    </row>
    <row r="5" spans="2:10" ht="45" customHeight="1" x14ac:dyDescent="0.25">
      <c r="B5" s="6" t="s">
        <v>24</v>
      </c>
      <c r="C5" s="7" t="s">
        <v>25</v>
      </c>
      <c r="D5" s="154"/>
      <c r="E5" s="155"/>
      <c r="F5" s="144"/>
      <c r="G5" s="93" t="s">
        <v>85</v>
      </c>
      <c r="H5" s="46" t="s">
        <v>86</v>
      </c>
      <c r="I5" s="63" t="s">
        <v>145</v>
      </c>
      <c r="J5" s="46" t="s">
        <v>86</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5</v>
      </c>
      <c r="F7" s="5">
        <v>3</v>
      </c>
      <c r="G7" s="7" t="s">
        <v>29</v>
      </c>
      <c r="H7" s="24">
        <f>E7*F7</f>
        <v>15</v>
      </c>
      <c r="I7" s="24">
        <f>IF(G7="Not Effective (x1)",E7*F7,IF(G7="Partially Effective (x0.8)",E7*F7*0.8, E7*F7*0.6))</f>
        <v>12</v>
      </c>
      <c r="J7" s="116" t="s">
        <v>175</v>
      </c>
    </row>
    <row r="8" spans="2:10" ht="30" customHeight="1" x14ac:dyDescent="0.25">
      <c r="B8" s="115"/>
      <c r="C8" s="115"/>
      <c r="D8" s="4" t="s">
        <v>12</v>
      </c>
      <c r="E8" s="5">
        <v>4</v>
      </c>
      <c r="F8" s="5">
        <v>3</v>
      </c>
      <c r="G8" s="7" t="s">
        <v>29</v>
      </c>
      <c r="H8" s="24">
        <f t="shared" ref="H8:H9" si="0">E8*F8</f>
        <v>12</v>
      </c>
      <c r="I8" s="24">
        <f t="shared" ref="I8:I9" si="1">IF(G8="Not Effective (x1)",E8*F8,IF(G8="Partially Effective (x0.8)",E8*F8*0.8, E8*F8*0.6))</f>
        <v>9.6000000000000014</v>
      </c>
      <c r="J8" s="116"/>
    </row>
    <row r="9" spans="2:10" ht="30" customHeight="1" x14ac:dyDescent="0.25">
      <c r="B9" s="115"/>
      <c r="C9" s="115"/>
      <c r="D9" s="4" t="s">
        <v>13</v>
      </c>
      <c r="E9" s="5">
        <v>5</v>
      </c>
      <c r="F9" s="5">
        <v>5</v>
      </c>
      <c r="G9" s="5" t="s">
        <v>23</v>
      </c>
      <c r="H9" s="24">
        <f t="shared" si="0"/>
        <v>25</v>
      </c>
      <c r="I9" s="24">
        <f t="shared" si="1"/>
        <v>25</v>
      </c>
      <c r="J9" s="116"/>
    </row>
    <row r="10" spans="2:10" ht="30" customHeight="1" x14ac:dyDescent="0.25">
      <c r="B10" s="4" t="s">
        <v>14</v>
      </c>
      <c r="C10" s="117" t="s">
        <v>38</v>
      </c>
      <c r="D10" s="117"/>
      <c r="E10" s="117"/>
      <c r="F10" s="117"/>
      <c r="G10" s="115" t="s">
        <v>17</v>
      </c>
      <c r="H10" s="115"/>
      <c r="I10" s="117" t="s">
        <v>34</v>
      </c>
      <c r="J10" s="117"/>
    </row>
    <row r="11" spans="2:10" ht="45" customHeight="1" x14ac:dyDescent="0.25">
      <c r="B11" s="118" t="s">
        <v>15</v>
      </c>
      <c r="C11" s="118"/>
      <c r="D11" s="118" t="s">
        <v>61</v>
      </c>
      <c r="E11" s="118"/>
      <c r="F11" s="4" t="s">
        <v>18</v>
      </c>
      <c r="G11" s="115" t="s">
        <v>19</v>
      </c>
      <c r="H11" s="115"/>
      <c r="I11" s="115" t="s">
        <v>20</v>
      </c>
      <c r="J11" s="115"/>
    </row>
    <row r="12" spans="2:10" s="15" customFormat="1" ht="240" x14ac:dyDescent="0.25">
      <c r="B12" s="156" t="s">
        <v>118</v>
      </c>
      <c r="C12" s="157"/>
      <c r="D12" s="156" t="s">
        <v>77</v>
      </c>
      <c r="E12" s="157"/>
      <c r="F12" s="16" t="s">
        <v>89</v>
      </c>
      <c r="G12" s="156" t="s">
        <v>185</v>
      </c>
      <c r="H12" s="157"/>
      <c r="I12" s="121" t="s">
        <v>140</v>
      </c>
      <c r="J12" s="122"/>
    </row>
  </sheetData>
  <customSheetViews>
    <customSheetView guid="{A5A992E5-A774-408A-88E8-BC6D12B4DBBC}" scale="80" fitToPage="1">
      <selection activeCell="I12" sqref="I12:J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I8" sqref="I8"/>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35</v>
      </c>
      <c r="D2" s="6" t="s">
        <v>1</v>
      </c>
      <c r="E2" s="124" t="s">
        <v>135</v>
      </c>
      <c r="F2" s="124"/>
      <c r="G2" s="124"/>
      <c r="H2" s="124"/>
      <c r="I2" s="124"/>
      <c r="J2" s="124"/>
    </row>
    <row r="3" spans="2:10" ht="45" customHeight="1" x14ac:dyDescent="0.25">
      <c r="B3" s="115"/>
      <c r="C3" s="117"/>
      <c r="D3" s="6" t="s">
        <v>2</v>
      </c>
      <c r="E3" s="124" t="s">
        <v>120</v>
      </c>
      <c r="F3" s="124"/>
      <c r="G3" s="124"/>
      <c r="H3" s="124"/>
      <c r="I3" s="124"/>
      <c r="J3" s="124"/>
    </row>
    <row r="4" spans="2:10" ht="45" customHeight="1" x14ac:dyDescent="0.25">
      <c r="B4" s="4" t="s">
        <v>3</v>
      </c>
      <c r="C4" s="8">
        <v>43003</v>
      </c>
      <c r="D4" s="4" t="s">
        <v>4</v>
      </c>
      <c r="E4" s="7" t="s">
        <v>22</v>
      </c>
      <c r="F4" s="143" t="s">
        <v>161</v>
      </c>
      <c r="G4" s="52" t="s">
        <v>84</v>
      </c>
      <c r="H4" s="68">
        <v>823</v>
      </c>
      <c r="I4" s="31" t="s">
        <v>144</v>
      </c>
      <c r="J4" s="67">
        <v>13987</v>
      </c>
    </row>
    <row r="5" spans="2:10" ht="45" customHeight="1" x14ac:dyDescent="0.25">
      <c r="B5" s="6" t="s">
        <v>24</v>
      </c>
      <c r="C5" s="7" t="s">
        <v>25</v>
      </c>
      <c r="D5" s="154"/>
      <c r="E5" s="155"/>
      <c r="F5" s="144"/>
      <c r="G5" s="93" t="s">
        <v>85</v>
      </c>
      <c r="H5" s="68">
        <v>828</v>
      </c>
      <c r="I5" s="63" t="s">
        <v>145</v>
      </c>
      <c r="J5" s="67">
        <v>14073</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4</v>
      </c>
      <c r="F7" s="5">
        <v>4</v>
      </c>
      <c r="G7" s="5" t="s">
        <v>23</v>
      </c>
      <c r="H7" s="24">
        <f>E7*F7</f>
        <v>16</v>
      </c>
      <c r="I7" s="24">
        <f>IF(G7="Not Effective (x1)",E7*F7,IF(G7="Partially Effective (x0.8)",E7*F7*0.8, E7*F7*0.6))</f>
        <v>16</v>
      </c>
      <c r="J7" s="116" t="s">
        <v>175</v>
      </c>
    </row>
    <row r="8" spans="2:10" ht="30" customHeight="1" x14ac:dyDescent="0.25">
      <c r="B8" s="115"/>
      <c r="C8" s="115"/>
      <c r="D8" s="4" t="s">
        <v>12</v>
      </c>
      <c r="E8" s="5">
        <v>4</v>
      </c>
      <c r="F8" s="5">
        <v>4</v>
      </c>
      <c r="G8" s="7" t="s">
        <v>29</v>
      </c>
      <c r="H8" s="24">
        <f t="shared" ref="H8:H9" si="0">E8*F8</f>
        <v>16</v>
      </c>
      <c r="I8" s="24">
        <f t="shared" ref="I8:I9" si="1">IF(G8="Not Effective (x1)",E8*F8,IF(G8="Partially Effective (x0.8)",E8*F8*0.8, E8*F8*0.6))</f>
        <v>12.8</v>
      </c>
      <c r="J8" s="116"/>
    </row>
    <row r="9" spans="2:10" ht="30" customHeight="1" x14ac:dyDescent="0.25">
      <c r="B9" s="115"/>
      <c r="C9" s="115"/>
      <c r="D9" s="4" t="s">
        <v>13</v>
      </c>
      <c r="E9" s="5">
        <v>5</v>
      </c>
      <c r="F9" s="5">
        <v>5</v>
      </c>
      <c r="G9" s="5" t="s">
        <v>23</v>
      </c>
      <c r="H9" s="24">
        <f t="shared" si="0"/>
        <v>25</v>
      </c>
      <c r="I9" s="24">
        <f t="shared" si="1"/>
        <v>25</v>
      </c>
      <c r="J9" s="116"/>
    </row>
    <row r="10" spans="2:10" ht="30" customHeight="1" x14ac:dyDescent="0.25">
      <c r="B10" s="4" t="s">
        <v>14</v>
      </c>
      <c r="C10" s="117" t="s">
        <v>26</v>
      </c>
      <c r="D10" s="117"/>
      <c r="E10" s="117"/>
      <c r="F10" s="117"/>
      <c r="G10" s="115" t="s">
        <v>17</v>
      </c>
      <c r="H10" s="115"/>
      <c r="I10" s="117" t="s">
        <v>27</v>
      </c>
      <c r="J10" s="117"/>
    </row>
    <row r="11" spans="2:10" ht="45" customHeight="1" x14ac:dyDescent="0.25">
      <c r="B11" s="118" t="s">
        <v>15</v>
      </c>
      <c r="C11" s="118"/>
      <c r="D11" s="118" t="s">
        <v>61</v>
      </c>
      <c r="E11" s="118"/>
      <c r="F11" s="4" t="s">
        <v>18</v>
      </c>
      <c r="G11" s="115" t="s">
        <v>19</v>
      </c>
      <c r="H11" s="115"/>
      <c r="I11" s="115" t="s">
        <v>20</v>
      </c>
      <c r="J11" s="115"/>
    </row>
    <row r="12" spans="2:10" s="15" customFormat="1" ht="331.5" customHeight="1" x14ac:dyDescent="0.25">
      <c r="B12" s="112" t="s">
        <v>71</v>
      </c>
      <c r="C12" s="113"/>
      <c r="D12" s="158" t="s">
        <v>81</v>
      </c>
      <c r="E12" s="158"/>
      <c r="F12" s="16" t="s">
        <v>160</v>
      </c>
      <c r="G12" s="156" t="s">
        <v>178</v>
      </c>
      <c r="H12" s="157"/>
      <c r="I12" s="121" t="s">
        <v>140</v>
      </c>
      <c r="J12" s="122"/>
    </row>
  </sheetData>
  <customSheetViews>
    <customSheetView guid="{A5A992E5-A774-408A-88E8-BC6D12B4DBBC}" scale="80" fitToPage="1">
      <selection activeCell="F12" sqref="F12"/>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80" zoomScaleNormal="80" workbookViewId="0">
      <selection activeCell="G12" sqref="G12:H12"/>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15" t="s">
        <v>0</v>
      </c>
      <c r="C2" s="117" t="s">
        <v>36</v>
      </c>
      <c r="D2" s="6" t="s">
        <v>1</v>
      </c>
      <c r="E2" s="160" t="s">
        <v>50</v>
      </c>
      <c r="F2" s="160"/>
      <c r="G2" s="160"/>
      <c r="H2" s="160"/>
      <c r="I2" s="160"/>
      <c r="J2" s="160"/>
    </row>
    <row r="3" spans="2:10" ht="45" customHeight="1" x14ac:dyDescent="0.25">
      <c r="B3" s="115"/>
      <c r="C3" s="117"/>
      <c r="D3" s="6" t="s">
        <v>2</v>
      </c>
      <c r="E3" s="160" t="s">
        <v>121</v>
      </c>
      <c r="F3" s="160"/>
      <c r="G3" s="160"/>
      <c r="H3" s="160"/>
      <c r="I3" s="160"/>
      <c r="J3" s="160"/>
    </row>
    <row r="4" spans="2:10" ht="45" customHeight="1" x14ac:dyDescent="0.25">
      <c r="B4" s="4" t="s">
        <v>3</v>
      </c>
      <c r="C4" s="8">
        <v>43003</v>
      </c>
      <c r="D4" s="4" t="s">
        <v>4</v>
      </c>
      <c r="E4" s="7" t="s">
        <v>22</v>
      </c>
      <c r="F4" s="143" t="s">
        <v>161</v>
      </c>
      <c r="G4" s="52" t="s">
        <v>84</v>
      </c>
      <c r="H4" s="68">
        <v>524</v>
      </c>
      <c r="I4" s="31" t="s">
        <v>144</v>
      </c>
      <c r="J4" s="67">
        <v>8908</v>
      </c>
    </row>
    <row r="5" spans="2:10" ht="45" customHeight="1" x14ac:dyDescent="0.25">
      <c r="B5" s="6" t="s">
        <v>24</v>
      </c>
      <c r="C5" s="7" t="s">
        <v>25</v>
      </c>
      <c r="D5" s="154"/>
      <c r="E5" s="155"/>
      <c r="F5" s="144"/>
      <c r="G5" s="93" t="s">
        <v>85</v>
      </c>
      <c r="H5" s="66" t="s">
        <v>86</v>
      </c>
      <c r="I5" s="63" t="s">
        <v>145</v>
      </c>
      <c r="J5" s="46" t="s">
        <v>86</v>
      </c>
    </row>
    <row r="6" spans="2:10" ht="30" customHeight="1" x14ac:dyDescent="0.25">
      <c r="B6" s="115" t="s">
        <v>16</v>
      </c>
      <c r="C6" s="115"/>
      <c r="D6" s="4"/>
      <c r="E6" s="4" t="s">
        <v>5</v>
      </c>
      <c r="F6" s="4" t="s">
        <v>6</v>
      </c>
      <c r="G6" s="4" t="s">
        <v>7</v>
      </c>
      <c r="H6" s="4" t="s">
        <v>8</v>
      </c>
      <c r="I6" s="4" t="s">
        <v>9</v>
      </c>
      <c r="J6" s="4" t="s">
        <v>10</v>
      </c>
    </row>
    <row r="7" spans="2:10" ht="30" customHeight="1" x14ac:dyDescent="0.25">
      <c r="B7" s="115"/>
      <c r="C7" s="115"/>
      <c r="D7" s="4" t="s">
        <v>11</v>
      </c>
      <c r="E7" s="5">
        <v>4</v>
      </c>
      <c r="F7" s="5">
        <v>4</v>
      </c>
      <c r="G7" s="5" t="s">
        <v>23</v>
      </c>
      <c r="H7" s="24">
        <f>E7*F7</f>
        <v>16</v>
      </c>
      <c r="I7" s="24">
        <f>IF(G7="Not Effective (x1)",E7*F7,IF(G7="Partially Effective (x0.8)",E7*F7*0.8, E7*F7*0.6))</f>
        <v>16</v>
      </c>
      <c r="J7" s="116" t="s">
        <v>175</v>
      </c>
    </row>
    <row r="8" spans="2:10" ht="30" customHeight="1" x14ac:dyDescent="0.25">
      <c r="B8" s="115"/>
      <c r="C8" s="115"/>
      <c r="D8" s="4" t="s">
        <v>12</v>
      </c>
      <c r="E8" s="5">
        <v>4</v>
      </c>
      <c r="F8" s="5">
        <v>4</v>
      </c>
      <c r="G8" s="7" t="s">
        <v>29</v>
      </c>
      <c r="H8" s="24">
        <f t="shared" ref="H8:H9" si="0">E8*F8</f>
        <v>16</v>
      </c>
      <c r="I8" s="24">
        <f t="shared" ref="I8:I9" si="1">IF(G8="Not Effective (x1)",E8*F8,IF(G8="Partially Effective (x0.8)",E8*F8*0.8, E8*F8*0.6))</f>
        <v>12.8</v>
      </c>
      <c r="J8" s="116"/>
    </row>
    <row r="9" spans="2:10" ht="30" customHeight="1" x14ac:dyDescent="0.25">
      <c r="B9" s="115"/>
      <c r="C9" s="115"/>
      <c r="D9" s="4" t="s">
        <v>13</v>
      </c>
      <c r="E9" s="5">
        <v>4</v>
      </c>
      <c r="F9" s="5">
        <v>4</v>
      </c>
      <c r="G9" s="5" t="s">
        <v>23</v>
      </c>
      <c r="H9" s="24">
        <f t="shared" si="0"/>
        <v>16</v>
      </c>
      <c r="I9" s="24">
        <f t="shared" si="1"/>
        <v>16</v>
      </c>
      <c r="J9" s="116"/>
    </row>
    <row r="10" spans="2:10" ht="30" customHeight="1" x14ac:dyDescent="0.25">
      <c r="B10" s="4" t="s">
        <v>14</v>
      </c>
      <c r="C10" s="117" t="s">
        <v>26</v>
      </c>
      <c r="D10" s="117"/>
      <c r="E10" s="117"/>
      <c r="F10" s="117"/>
      <c r="G10" s="115" t="s">
        <v>17</v>
      </c>
      <c r="H10" s="115"/>
      <c r="I10" s="117" t="s">
        <v>37</v>
      </c>
      <c r="J10" s="117"/>
    </row>
    <row r="11" spans="2:10" ht="45" customHeight="1" x14ac:dyDescent="0.25">
      <c r="B11" s="118" t="s">
        <v>15</v>
      </c>
      <c r="C11" s="118"/>
      <c r="D11" s="118" t="s">
        <v>61</v>
      </c>
      <c r="E11" s="118"/>
      <c r="F11" s="4" t="s">
        <v>18</v>
      </c>
      <c r="G11" s="115" t="s">
        <v>19</v>
      </c>
      <c r="H11" s="115"/>
      <c r="I11" s="115" t="s">
        <v>20</v>
      </c>
      <c r="J11" s="115"/>
    </row>
    <row r="12" spans="2:10" s="15" customFormat="1" ht="242.25" customHeight="1" x14ac:dyDescent="0.25">
      <c r="B12" s="121" t="s">
        <v>82</v>
      </c>
      <c r="C12" s="122"/>
      <c r="D12" s="159" t="s">
        <v>122</v>
      </c>
      <c r="E12" s="159"/>
      <c r="F12" s="17" t="s">
        <v>67</v>
      </c>
      <c r="G12" s="121" t="s">
        <v>179</v>
      </c>
      <c r="H12" s="122"/>
      <c r="I12" s="121" t="s">
        <v>140</v>
      </c>
      <c r="J12" s="122"/>
    </row>
  </sheetData>
  <customSheetViews>
    <customSheetView guid="{A5A992E5-A774-408A-88E8-BC6D12B4DBBC}" scale="80" fitToPage="1">
      <selection activeCell="G8" sqref="G8"/>
      <pageMargins left="0.7" right="0.7" top="0.75" bottom="0.75" header="0.3" footer="0.3"/>
      <pageSetup paperSize="9" scale="74" orientation="landscape" verticalDpi="0" r:id="rId1"/>
    </customSheetView>
  </customSheetViews>
  <mergeCells count="19">
    <mergeCell ref="B6:C9"/>
    <mergeCell ref="J7:J9"/>
    <mergeCell ref="B2:B3"/>
    <mergeCell ref="C2:C3"/>
    <mergeCell ref="E2:J2"/>
    <mergeCell ref="E3:J3"/>
    <mergeCell ref="D5:E5"/>
    <mergeCell ref="F4:F5"/>
    <mergeCell ref="B12:C12"/>
    <mergeCell ref="D12:E12"/>
    <mergeCell ref="G12:H12"/>
    <mergeCell ref="I12:J12"/>
    <mergeCell ref="C10:F10"/>
    <mergeCell ref="G10:H10"/>
    <mergeCell ref="I10:J10"/>
    <mergeCell ref="B11:C11"/>
    <mergeCell ref="D11:E11"/>
    <mergeCell ref="G11:H11"/>
    <mergeCell ref="I11:J11"/>
  </mergeCells>
  <pageMargins left="0.7" right="0.7" top="0.75" bottom="0.75" header="0.3" footer="0.3"/>
  <pageSetup paperSize="9" scale="74"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Nirav Vyas</cp:lastModifiedBy>
  <dcterms:created xsi:type="dcterms:W3CDTF">2015-06-05T18:17:20Z</dcterms:created>
  <dcterms:modified xsi:type="dcterms:W3CDTF">2017-10-13T15:00:12Z</dcterms:modified>
</cp:coreProperties>
</file>