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640" activeTab="0"/>
  </bookViews>
  <sheets>
    <sheet name="Consumption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<sst xmlns="http://schemas.openxmlformats.org/spreadsheetml/2006/main" count="49" uniqueCount="30">
  <si>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%</t>
  </si>
  <si>
    <t>Actual SSP</t>
  </si>
  <si>
    <t>TWh</t>
  </si>
  <si>
    <t>Actual LSP</t>
  </si>
  <si>
    <t>Actual NDM Total</t>
  </si>
  <si>
    <t>Actual UG</t>
  </si>
  <si>
    <t>SSP Cons Calculation Rate</t>
  </si>
  <si>
    <t>LSP Cons Calculation Rate</t>
  </si>
  <si>
    <t>SSP Consumption (Calc)</t>
  </si>
  <si>
    <t>LSP Consumption (Calc)</t>
  </si>
  <si>
    <t>SSP Consumption (Rollover)</t>
  </si>
  <si>
    <t>LSP Consumption (Rollover)</t>
  </si>
  <si>
    <t>Total SSP Cons Est</t>
  </si>
  <si>
    <t>Total LSP Cons Est</t>
  </si>
  <si>
    <t>Total NDM Cons Est</t>
  </si>
  <si>
    <t>Total UG Est</t>
  </si>
  <si>
    <t>Total NDM Cons Measured</t>
  </si>
  <si>
    <t>Assumes:</t>
  </si>
  <si>
    <t>Perfect estimation of consumption from meter reads where used</t>
  </si>
  <si>
    <t>No SSP/LSP meter error</t>
  </si>
  <si>
    <t>No LDZ metering error</t>
  </si>
  <si>
    <t>AQ bias results in similar consumption bias (true under seasonal normal conditions)</t>
  </si>
  <si>
    <t>UG Error</t>
  </si>
  <si>
    <t>Based on 2009 Aqs including CSEPs</t>
  </si>
  <si>
    <t>Metered sample and non-metered sample have similar behaviour</t>
  </si>
  <si>
    <t>SSP AQ Bias (overall)</t>
  </si>
  <si>
    <t>LSP AQ Bias (overall)</t>
  </si>
  <si>
    <t>SSP AQ Bias (avg)</t>
  </si>
  <si>
    <t>LSP AQ Bias (avg)</t>
  </si>
  <si>
    <t>** This adjusts for fact that AQ bias above is over all meters but we need average of meters which are updated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</si>
</sst>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2" fillId="3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" bestFit="1" customWidth="1"/>
    <col min="2" max="2" width="24.28125" style="1" bestFit="1" customWidth="1"/>
    <col min="3" max="16384" width="9.140625" style="1" customWidth="1"/>
  </cols>
  <sheetData>
    <row r="1" ht="12.75">
      <c r="H1" s="5" t="s">
        <v>23</v>
      </c>
    </row>
    <row r="4" spans="1:4" ht="12.75">
      <c r="A4" s="2"/>
      <c r="B4" s="1" t="s">
        <v>1</v>
      </c>
      <c r="C4" s="3">
        <v>300</v>
      </c>
      <c r="D4" s="1" t="s">
        <v>2</v>
      </c>
    </row>
    <row r="5" spans="1:4" ht="12.75">
      <c r="A5" s="2"/>
      <c r="B5" s="1" t="s">
        <v>3</v>
      </c>
      <c r="C5" s="3">
        <v>100</v>
      </c>
      <c r="D5" s="1" t="s">
        <v>2</v>
      </c>
    </row>
    <row r="6" spans="1:4" ht="13.5" thickBot="1">
      <c r="A6" s="2"/>
      <c r="B6" s="1" t="s">
        <v>4</v>
      </c>
      <c r="C6" s="2">
        <f>C4+C5</f>
        <v>400</v>
      </c>
      <c r="D6" s="1" t="s">
        <v>2</v>
      </c>
    </row>
    <row r="7" spans="1:4" ht="13.5" thickBot="1">
      <c r="A7" s="2"/>
      <c r="B7" s="1" t="s">
        <v>5</v>
      </c>
      <c r="C7" s="7">
        <v>5</v>
      </c>
      <c r="D7" s="1" t="s">
        <v>2</v>
      </c>
    </row>
    <row r="9" spans="2:4" ht="12.75">
      <c r="B9" s="1" t="s">
        <v>25</v>
      </c>
      <c r="C9" s="3">
        <v>0.67</v>
      </c>
      <c r="D9" s="1" t="s">
        <v>0</v>
      </c>
    </row>
    <row r="10" spans="2:4" ht="12.75">
      <c r="B10" s="1" t="s">
        <v>26</v>
      </c>
      <c r="C10" s="3">
        <v>5</v>
      </c>
      <c r="D10" s="1" t="s">
        <v>0</v>
      </c>
    </row>
    <row r="11" spans="2:4" ht="12.75">
      <c r="B11" s="1" t="s">
        <v>6</v>
      </c>
      <c r="C11" s="3">
        <v>85</v>
      </c>
      <c r="D11" s="1" t="s">
        <v>0</v>
      </c>
    </row>
    <row r="12" spans="2:4" ht="12.75">
      <c r="B12" s="1" t="s">
        <v>7</v>
      </c>
      <c r="C12" s="3">
        <v>65</v>
      </c>
      <c r="D12" s="1" t="s">
        <v>0</v>
      </c>
    </row>
    <row r="13" spans="2:5" ht="12.75">
      <c r="B13" s="1" t="s">
        <v>27</v>
      </c>
      <c r="C13" s="6">
        <f>C9*100/C11</f>
        <v>0.788235294117647</v>
      </c>
      <c r="D13" s="1" t="s">
        <v>0</v>
      </c>
      <c r="E13" s="5" t="s">
        <v>29</v>
      </c>
    </row>
    <row r="14" spans="2:5" ht="12.75">
      <c r="B14" s="1" t="s">
        <v>28</v>
      </c>
      <c r="C14" s="6">
        <f>C10*100/C12</f>
        <v>7.6923076923076925</v>
      </c>
      <c r="D14" s="1" t="s">
        <v>0</v>
      </c>
      <c r="E14" s="5" t="s">
        <v>29</v>
      </c>
    </row>
    <row r="16" spans="2:5" ht="12.75">
      <c r="B16" s="1" t="s">
        <v>8</v>
      </c>
      <c r="C16" s="2">
        <f>C11*C4/100</f>
        <v>255</v>
      </c>
      <c r="D16" s="1" t="s">
        <v>2</v>
      </c>
      <c r="E16" s="5" t="str">
        <f>"** Assumes that "&amp;C11&amp;"% of MPRs have meter reads which lead to a perfect estimate of consumption for these meters"</f>
        <v>** Assumes that 85% of MPRs have meter reads which lead to a perfect estimate of consumption for these meters</v>
      </c>
    </row>
    <row r="17" spans="2:5" ht="12.75">
      <c r="B17" s="1" t="s">
        <v>9</v>
      </c>
      <c r="C17" s="2">
        <f>C12*C5/100</f>
        <v>65</v>
      </c>
      <c r="D17" s="1" t="s">
        <v>2</v>
      </c>
      <c r="E17" s="5" t="str">
        <f>"** Assumes that "&amp;C12&amp;"% of MPRs have meter reads which lead to a perfect estimate of consumption for these meters"</f>
        <v>** Assumes that 65% of MPRs have meter reads which lead to a perfect estimate of consumption for these meters</v>
      </c>
    </row>
    <row r="18" spans="2:5" ht="12.75">
      <c r="B18" s="1" t="s">
        <v>10</v>
      </c>
      <c r="C18" s="2">
        <f>(100-C11)*C4/100</f>
        <v>45</v>
      </c>
      <c r="D18" s="1" t="s">
        <v>2</v>
      </c>
      <c r="E18" s="5" t="str">
        <f>"** Assumes that "&amp;100-C11&amp;"% of MPRs have their AQ rolled-over so that consumption estimate is biased by same amount as AQ"</f>
        <v>** Assumes that 15% of MPRs have their AQ rolled-over so that consumption estimate is biased by same amount as AQ</v>
      </c>
    </row>
    <row r="19" spans="2:5" ht="12.75">
      <c r="B19" s="1" t="s">
        <v>11</v>
      </c>
      <c r="C19" s="2">
        <f>(100-C12)*C5/100</f>
        <v>35</v>
      </c>
      <c r="D19" s="1" t="s">
        <v>2</v>
      </c>
      <c r="E19" s="5" t="str">
        <f>"** Assumes that "&amp;100-C12&amp;"% of MPRs have their AQ rolled-over so that consumption estimate is biased by same amount as AQ"</f>
        <v>** Assumes that 35% of MPRs have their AQ rolled-over so that consumption estimate is biased by same amount as AQ</v>
      </c>
    </row>
    <row r="20" spans="2:4" ht="12.75">
      <c r="B20" s="1" t="s">
        <v>12</v>
      </c>
      <c r="C20" s="2">
        <f>C16+(100+C13)*C18/100</f>
        <v>300.35470588235296</v>
      </c>
      <c r="D20" s="1" t="s">
        <v>2</v>
      </c>
    </row>
    <row r="21" spans="2:4" ht="12.75">
      <c r="B21" s="1" t="s">
        <v>13</v>
      </c>
      <c r="C21" s="2">
        <f>C17+(100+C14)*C19/100</f>
        <v>102.6923076923077</v>
      </c>
      <c r="D21" s="1" t="s">
        <v>2</v>
      </c>
    </row>
    <row r="22" spans="2:4" ht="12.75">
      <c r="B22" s="1" t="s">
        <v>14</v>
      </c>
      <c r="C22" s="2">
        <f>C20+C21</f>
        <v>403.04701357466064</v>
      </c>
      <c r="D22" s="1" t="s">
        <v>2</v>
      </c>
    </row>
    <row r="23" spans="2:4" ht="13.5" thickBot="1">
      <c r="B23" s="1" t="s">
        <v>16</v>
      </c>
      <c r="C23" s="2">
        <f>C6+C7</f>
        <v>405</v>
      </c>
      <c r="D23" s="1" t="s">
        <v>2</v>
      </c>
    </row>
    <row r="24" spans="2:4" ht="13.5" thickBot="1">
      <c r="B24" s="1" t="s">
        <v>15</v>
      </c>
      <c r="C24" s="8">
        <f>C23-C22</f>
        <v>1.9529864253393612</v>
      </c>
      <c r="D24" s="1" t="s">
        <v>2</v>
      </c>
    </row>
    <row r="25" spans="2:4" ht="12.75">
      <c r="B25" s="1" t="s">
        <v>22</v>
      </c>
      <c r="C25" s="6">
        <f>100*(C7-C24)/C7</f>
        <v>60.94027149321278</v>
      </c>
      <c r="D25" s="1" t="s">
        <v>0</v>
      </c>
    </row>
    <row r="28" ht="12.75">
      <c r="B28" s="4" t="s">
        <v>17</v>
      </c>
    </row>
    <row r="29" ht="12.75">
      <c r="B29" s="1" t="s">
        <v>20</v>
      </c>
    </row>
    <row r="30" ht="12.75">
      <c r="B30" s="1" t="s">
        <v>18</v>
      </c>
    </row>
    <row r="31" ht="12.75">
      <c r="B31" s="1" t="s">
        <v>19</v>
      </c>
    </row>
    <row r="32" ht="12.75">
      <c r="B32" s="1" t="s">
        <v>21</v>
      </c>
    </row>
    <row r="33" ht="12.75">
      <c r="B33" s="1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perchardamp</dc:creator>
  <cp:keywords/>
  <dc:description/>
  <cp:lastModifiedBy>perchardamp</cp:lastModifiedBy>
  <dcterms:created xsi:type="dcterms:W3CDTF">2011-11-04T09:22:28Z</dcterms:created>
  <dcterms:modified xsi:type="dcterms:W3CDTF">2011-11-11T11:10:04Z</dcterms:modified>
  <cp:category/>
  <cp:version/>
  <cp:contentType/>
  <cp:contentStatus/>
</cp:coreProperties>
</file>