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66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<sst xmlns="http://schemas.openxmlformats.org/spreadsheetml/2006/main" count="38" uniqueCount="21">
  <si>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High</t>
  </si>
  <si>
    <t>Mid</t>
  </si>
  <si>
    <t>Low</t>
  </si>
  <si>
    <t>Core System Costs</t>
  </si>
  <si>
    <t>Offline Systems Cost</t>
  </si>
  <si>
    <t>xoserve project delivery costs</t>
  </si>
  <si>
    <t>Total Investment</t>
  </si>
  <si>
    <t>Operational Support</t>
  </si>
  <si>
    <t>Operation Costs</t>
  </si>
  <si>
    <t>Annual ongoing cost</t>
  </si>
  <si>
    <t>Mod 0175 Rough Order of Magnitude Costs (£k)</t>
  </si>
  <si>
    <t>Ongoing Cost Recovery</t>
  </si>
  <si>
    <t>Demand</t>
  </si>
  <si>
    <t>Costs</t>
  </si>
  <si>
    <t>Medium</t>
  </si>
  <si>
    <t>Demand (k)</t>
  </si>
  <si>
    <t>Per Daily Read (£)</t>
  </si>
  <si>
    <t>Years</t>
  </si>
  <si>
    <t>Financing Cost</t>
  </si>
  <si>
    <t>Investment Cost Recovery (£pa)</t>
  </si>
  <si>
    <t>Per Meter (£pa)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</si>
</sst>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£&quot;#,##0.0;[Red]\-&quot;£&quot;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="95" zoomScaleNormal="95" workbookViewId="0" topLeftCell="B1">
      <selection activeCell="E25" sqref="E25"/>
    </sheetView>
  </sheetViews>
  <sheetFormatPr defaultColWidth="9.140625" defaultRowHeight="12.75"/>
  <cols>
    <col min="3" max="5" width="10.7109375" style="0" customWidth="1"/>
    <col min="6" max="6" width="11.8515625" style="0" customWidth="1"/>
    <col min="7" max="7" width="10.7109375" style="0" customWidth="1"/>
    <col min="8" max="8" width="12.421875" style="0" customWidth="1"/>
    <col min="9" max="9" width="10.7109375" style="0" customWidth="1"/>
  </cols>
  <sheetData>
    <row r="2" ht="18">
      <c r="B2" s="4" t="s">
        <v>10</v>
      </c>
    </row>
    <row r="5" spans="3:11" ht="51">
      <c r="C5" s="2" t="s">
        <v>3</v>
      </c>
      <c r="D5" s="2" t="s">
        <v>4</v>
      </c>
      <c r="E5" s="2" t="s">
        <v>5</v>
      </c>
      <c r="F5" s="2" t="s">
        <v>6</v>
      </c>
      <c r="G5" s="2" t="s">
        <v>8</v>
      </c>
      <c r="H5" s="2" t="s">
        <v>7</v>
      </c>
      <c r="I5" s="2" t="s">
        <v>9</v>
      </c>
      <c r="K5" s="2" t="s">
        <v>15</v>
      </c>
    </row>
    <row r="6" spans="2:11" ht="12.75">
      <c r="B6" s="3" t="s">
        <v>0</v>
      </c>
      <c r="C6">
        <v>395</v>
      </c>
      <c r="D6">
        <v>60</v>
      </c>
      <c r="E6">
        <v>95</v>
      </c>
      <c r="F6" s="3">
        <f>SUM(C6:E6)</f>
        <v>550</v>
      </c>
      <c r="G6">
        <v>348</v>
      </c>
      <c r="H6">
        <v>30</v>
      </c>
      <c r="I6" s="3">
        <f>G6+H6</f>
        <v>378</v>
      </c>
      <c r="K6" s="5">
        <v>10</v>
      </c>
    </row>
    <row r="7" spans="2:9" ht="12.75">
      <c r="B7" s="3"/>
      <c r="F7" s="3"/>
      <c r="I7" s="3"/>
    </row>
    <row r="8" spans="2:11" ht="12.75">
      <c r="B8" s="3" t="s">
        <v>1</v>
      </c>
      <c r="C8">
        <f>(C6+C10)/2</f>
        <v>332.5</v>
      </c>
      <c r="D8">
        <f>(D6+D10)/2</f>
        <v>50</v>
      </c>
      <c r="E8">
        <f>(E6+E10)/2</f>
        <v>82.5</v>
      </c>
      <c r="F8" s="3">
        <f>SUM(C8:E8)</f>
        <v>465</v>
      </c>
      <c r="G8">
        <f>(G6+G10)/2</f>
        <v>241.5</v>
      </c>
      <c r="H8">
        <f>(H6+H10)/2</f>
        <v>25</v>
      </c>
      <c r="I8" s="3">
        <f>G8+H8</f>
        <v>266.5</v>
      </c>
      <c r="K8" s="5">
        <v>5</v>
      </c>
    </row>
    <row r="9" spans="2:9" ht="12.75">
      <c r="B9" s="3"/>
      <c r="F9" s="3"/>
      <c r="I9" s="3"/>
    </row>
    <row r="10" spans="2:11" ht="12.75">
      <c r="B10" s="3" t="s">
        <v>2</v>
      </c>
      <c r="C10">
        <v>270</v>
      </c>
      <c r="D10">
        <v>40</v>
      </c>
      <c r="E10">
        <v>70</v>
      </c>
      <c r="F10" s="3">
        <f>SUM(C10:E10)</f>
        <v>380</v>
      </c>
      <c r="G10">
        <v>135</v>
      </c>
      <c r="H10">
        <v>20</v>
      </c>
      <c r="I10" s="3">
        <f>G10+H10</f>
        <v>155</v>
      </c>
      <c r="K10" s="6">
        <v>0.5</v>
      </c>
    </row>
    <row r="13" ht="12.75">
      <c r="B13" s="3" t="s">
        <v>11</v>
      </c>
    </row>
    <row r="15" spans="2:8" ht="12.75">
      <c r="B15" t="s">
        <v>20</v>
      </c>
      <c r="H15" t="s">
        <v>16</v>
      </c>
    </row>
    <row r="16" spans="3:9" ht="12.75">
      <c r="C16" t="s">
        <v>12</v>
      </c>
      <c r="I16" t="s">
        <v>12</v>
      </c>
    </row>
    <row r="17" spans="2:11" ht="12.75">
      <c r="B17" t="s">
        <v>13</v>
      </c>
      <c r="C17" s="10" t="s">
        <v>0</v>
      </c>
      <c r="D17" s="10" t="s">
        <v>14</v>
      </c>
      <c r="E17" s="10" t="s">
        <v>2</v>
      </c>
      <c r="F17" s="10"/>
      <c r="G17" s="10"/>
      <c r="H17" s="10" t="s">
        <v>13</v>
      </c>
      <c r="I17" s="10" t="s">
        <v>0</v>
      </c>
      <c r="J17" s="10" t="s">
        <v>14</v>
      </c>
      <c r="K17" s="10" t="s">
        <v>2</v>
      </c>
    </row>
    <row r="18" spans="2:11" ht="12.75">
      <c r="B18" t="s">
        <v>0</v>
      </c>
      <c r="C18">
        <f>I6/$K$6</f>
        <v>37.8</v>
      </c>
      <c r="D18">
        <f>I6/$K$8</f>
        <v>75.6</v>
      </c>
      <c r="E18">
        <f>I6/$K$10</f>
        <v>756</v>
      </c>
      <c r="H18" t="s">
        <v>0</v>
      </c>
      <c r="I18" s="7">
        <f>C18/365</f>
        <v>0.10356164383561643</v>
      </c>
      <c r="J18" s="7">
        <f>D18/365</f>
        <v>0.20712328767123286</v>
      </c>
      <c r="K18" s="7">
        <f>E18/365</f>
        <v>2.0712328767123287</v>
      </c>
    </row>
    <row r="20" spans="2:11" ht="12.75">
      <c r="B20" t="s">
        <v>14</v>
      </c>
      <c r="C20">
        <f>I8/$K$6</f>
        <v>26.65</v>
      </c>
      <c r="D20">
        <f>I8/$K$8</f>
        <v>53.3</v>
      </c>
      <c r="E20">
        <f>I8/$K$10</f>
        <v>533</v>
      </c>
      <c r="H20" t="s">
        <v>14</v>
      </c>
      <c r="I20" s="7">
        <f>C20/365</f>
        <v>0.07301369863013699</v>
      </c>
      <c r="J20" s="7">
        <f>D20/365</f>
        <v>0.14602739726027397</v>
      </c>
      <c r="K20" s="7">
        <f>E20/365</f>
        <v>1.4602739726027398</v>
      </c>
    </row>
    <row r="22" spans="2:11" ht="12.75">
      <c r="B22" t="s">
        <v>2</v>
      </c>
      <c r="C22">
        <f>I10/$K$6</f>
        <v>15.5</v>
      </c>
      <c r="D22">
        <f>I10/$K$8</f>
        <v>31</v>
      </c>
      <c r="E22">
        <f>I10/$K$10</f>
        <v>310</v>
      </c>
      <c r="H22" t="s">
        <v>2</v>
      </c>
      <c r="I22" s="7">
        <f>C22/365</f>
        <v>0.04246575342465753</v>
      </c>
      <c r="J22" s="7">
        <f>D22/365</f>
        <v>0.08493150684931507</v>
      </c>
      <c r="K22" s="7">
        <f>E22/365</f>
        <v>0.8493150684931506</v>
      </c>
    </row>
    <row r="25" ht="12.75">
      <c r="B25" s="3" t="s">
        <v>19</v>
      </c>
    </row>
    <row r="27" spans="2:6" ht="25.5">
      <c r="B27" s="1" t="s">
        <v>18</v>
      </c>
      <c r="C27" s="8">
        <v>0</v>
      </c>
      <c r="D27" s="8">
        <v>0.1</v>
      </c>
      <c r="E27" s="8">
        <v>0</v>
      </c>
      <c r="F27" s="8">
        <v>0.25</v>
      </c>
    </row>
    <row r="28" spans="2:6" ht="12.75">
      <c r="B28" t="s">
        <v>17</v>
      </c>
      <c r="C28">
        <v>1</v>
      </c>
      <c r="D28">
        <v>2</v>
      </c>
      <c r="E28">
        <v>1</v>
      </c>
      <c r="F28">
        <v>5</v>
      </c>
    </row>
    <row r="29" spans="2:6" ht="12.75">
      <c r="B29" t="s">
        <v>12</v>
      </c>
      <c r="C29">
        <v>20</v>
      </c>
      <c r="D29">
        <v>20</v>
      </c>
      <c r="E29">
        <v>100000</v>
      </c>
      <c r="F29">
        <v>5000</v>
      </c>
    </row>
    <row r="31" spans="2:6" ht="12.75">
      <c r="B31" t="s">
        <v>0</v>
      </c>
      <c r="C31" s="9">
        <f>(($F6*(1+C$27)*1000)/C$28)/C$29</f>
        <v>27500</v>
      </c>
      <c r="D31" s="9">
        <f>(($F6*(1+D$27)*1000)/D$28)/D$29</f>
        <v>15125</v>
      </c>
      <c r="E31" s="9">
        <f>(($F6*(1+E$27)*1000)/E$28)/E$29</f>
        <v>5.5</v>
      </c>
      <c r="F31" s="9">
        <f>(($F6*(1+F$27)*1000)/F$28)/F$29</f>
        <v>27.5</v>
      </c>
    </row>
    <row r="32" spans="3:6" ht="12.75">
      <c r="C32" s="9"/>
      <c r="D32" s="9"/>
      <c r="E32" s="9"/>
      <c r="F32" s="9"/>
    </row>
    <row r="33" spans="2:6" ht="12.75">
      <c r="B33" t="s">
        <v>1</v>
      </c>
      <c r="C33" s="9">
        <f aca="true" t="shared" si="0" ref="C33:F35">(($F8*(1+C$27)*1000)/C$28)/C$29</f>
        <v>23250</v>
      </c>
      <c r="D33" s="9">
        <f t="shared" si="0"/>
        <v>12787.500000000002</v>
      </c>
      <c r="E33" s="9">
        <f t="shared" si="0"/>
        <v>4.65</v>
      </c>
      <c r="F33" s="9">
        <f t="shared" si="0"/>
        <v>23.25</v>
      </c>
    </row>
    <row r="34" spans="3:6" ht="12.75">
      <c r="C34" s="9"/>
      <c r="D34" s="9"/>
      <c r="E34" s="9"/>
      <c r="F34" s="9"/>
    </row>
    <row r="35" spans="2:6" ht="12.75">
      <c r="B35" t="s">
        <v>2</v>
      </c>
      <c r="C35" s="9">
        <f t="shared" si="0"/>
        <v>19000</v>
      </c>
      <c r="D35" s="9">
        <f t="shared" si="0"/>
        <v>10450.000000000002</v>
      </c>
      <c r="E35" s="9">
        <f t="shared" si="0"/>
        <v>3.8</v>
      </c>
      <c r="F35" s="9">
        <f t="shared" si="0"/>
        <v>19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F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tim.davis</dc:creator>
  <cp:keywords/>
  <dc:description/>
  <cp:lastModifiedBy>tim.davis</cp:lastModifiedBy>
  <dcterms:created xsi:type="dcterms:W3CDTF">2008-07-07T06:36:15Z</dcterms:created>
  <dcterms:modified xsi:type="dcterms:W3CDTF">2008-07-07T13:19:33Z</dcterms:modified>
  <cp:category/>
  <cp:version/>
  <cp:contentType/>
  <cp:contentStatus/>
</cp:coreProperties>
</file>