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Overrun Calculator" sheetId="1" r:id="rId1"/>
    <sheet name="Flex Calculato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<sst xmlns="http://schemas.openxmlformats.org/spreadsheetml/2006/main" count="37" uniqueCount="28">
  <si>
    <t>User 1</t>
  </si>
  <si>
    <t>User 2</t>
  </si>
  <si>
    <t>User Individual Overrun</t>
  </si>
  <si>
    <t>User Overrun</t>
  </si>
  <si>
    <t>Aggregate</t>
  </si>
  <si>
    <t>Sum of Users</t>
  </si>
  <si>
    <t>User 3</t>
  </si>
  <si>
    <t>FLAT CAPACITY</t>
  </si>
  <si>
    <t>FLEX CAPACITY</t>
  </si>
  <si>
    <t>Flex holding</t>
  </si>
  <si>
    <t>Flat holdings</t>
  </si>
  <si>
    <t>AVG FLOW</t>
  </si>
  <si>
    <t>CUMULATIVE FLEX UTILISATION</t>
  </si>
  <si>
    <t xml:space="preserve">This spreadsheet works out a User's notifed flex utilisation for an NTS Exit Point within an NTS Exit Zone from an example IOPN </t>
  </si>
  <si>
    <t xml:space="preserve">IOPN </t>
  </si>
  <si>
    <t>NOTIFIED FLEX UTILISATION</t>
  </si>
  <si>
    <t>This spreadsheet works out flat and flex overruns given daily offtake and flexibility utilisations and holdings</t>
  </si>
  <si>
    <t>Tolerance</t>
  </si>
  <si>
    <t>Key</t>
  </si>
  <si>
    <t>Enter data in these cells</t>
  </si>
  <si>
    <t>End of day quantity</t>
  </si>
  <si>
    <t>End of day quantity for the zone</t>
  </si>
  <si>
    <t>Cumulative flow to 22:00 for the zone</t>
  </si>
  <si>
    <t>Average flow over first 16 hours</t>
  </si>
  <si>
    <t>User Daily Flexibility Utilised</t>
  </si>
  <si>
    <t>End of Day Offtake</t>
  </si>
  <si>
    <t>Cumulative flow  to 22:00</t>
  </si>
  <si>
    <t>Average flow over first 16 hours for the zone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</si>
</sst>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20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OPN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'[1]Base case'!$A$5:$A$28</c:f>
              <c:numCache>
                <c:ptCount val="24"/>
                <c:pt idx="0">
                  <c:v>0.25</c:v>
                </c:pt>
                <c:pt idx="1">
                  <c:v>0.2916666666666667</c:v>
                </c:pt>
                <c:pt idx="2">
                  <c:v>0.333333333333333</c:v>
                </c:pt>
                <c:pt idx="3">
                  <c:v>0.375</c:v>
                </c:pt>
                <c:pt idx="4">
                  <c:v>0.416666666666667</c:v>
                </c:pt>
                <c:pt idx="5">
                  <c:v>0.458333333333333</c:v>
                </c:pt>
                <c:pt idx="6">
                  <c:v>0.5</c:v>
                </c:pt>
                <c:pt idx="7">
                  <c:v>0.541666666666667</c:v>
                </c:pt>
                <c:pt idx="8">
                  <c:v>0.583333333333333</c:v>
                </c:pt>
                <c:pt idx="9">
                  <c:v>0.625</c:v>
                </c:pt>
                <c:pt idx="10">
                  <c:v>0.666666666666667</c:v>
                </c:pt>
                <c:pt idx="11">
                  <c:v>0.708333333333334</c:v>
                </c:pt>
                <c:pt idx="12">
                  <c:v>0.75</c:v>
                </c:pt>
                <c:pt idx="13">
                  <c:v>0.791666666666667</c:v>
                </c:pt>
                <c:pt idx="14">
                  <c:v>0.833333333333334</c:v>
                </c:pt>
                <c:pt idx="15">
                  <c:v>0.875</c:v>
                </c:pt>
                <c:pt idx="16">
                  <c:v>0.916666666666667</c:v>
                </c:pt>
                <c:pt idx="17">
                  <c:v>0.958333333333334</c:v>
                </c:pt>
                <c:pt idx="18">
                  <c:v>1</c:v>
                </c:pt>
                <c:pt idx="19">
                  <c:v>1.04166666666667</c:v>
                </c:pt>
                <c:pt idx="20">
                  <c:v>1.08333333333333</c:v>
                </c:pt>
                <c:pt idx="21">
                  <c:v>1.125</c:v>
                </c:pt>
                <c:pt idx="22">
                  <c:v>1.16666666666667</c:v>
                </c:pt>
                <c:pt idx="23">
                  <c:v>1.20833333333333</c:v>
                </c:pt>
              </c:numCache>
            </c:numRef>
          </c:cat>
          <c:val>
            <c:numRef>
              <c:f>'[1]Base case'!$B$5:$B$28</c:f>
              <c:numCach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AVG 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'[1]Base case'!$A$5:$A$28</c:f>
              <c:numCache>
                <c:ptCount val="24"/>
                <c:pt idx="0">
                  <c:v>0.25</c:v>
                </c:pt>
                <c:pt idx="1">
                  <c:v>0.2916666666666667</c:v>
                </c:pt>
                <c:pt idx="2">
                  <c:v>0.333333333333333</c:v>
                </c:pt>
                <c:pt idx="3">
                  <c:v>0.375</c:v>
                </c:pt>
                <c:pt idx="4">
                  <c:v>0.416666666666667</c:v>
                </c:pt>
                <c:pt idx="5">
                  <c:v>0.458333333333333</c:v>
                </c:pt>
                <c:pt idx="6">
                  <c:v>0.5</c:v>
                </c:pt>
                <c:pt idx="7">
                  <c:v>0.541666666666667</c:v>
                </c:pt>
                <c:pt idx="8">
                  <c:v>0.583333333333333</c:v>
                </c:pt>
                <c:pt idx="9">
                  <c:v>0.625</c:v>
                </c:pt>
                <c:pt idx="10">
                  <c:v>0.666666666666667</c:v>
                </c:pt>
                <c:pt idx="11">
                  <c:v>0.708333333333334</c:v>
                </c:pt>
                <c:pt idx="12">
                  <c:v>0.75</c:v>
                </c:pt>
                <c:pt idx="13">
                  <c:v>0.791666666666667</c:v>
                </c:pt>
                <c:pt idx="14">
                  <c:v>0.833333333333334</c:v>
                </c:pt>
                <c:pt idx="15">
                  <c:v>0.875</c:v>
                </c:pt>
                <c:pt idx="16">
                  <c:v>0.916666666666667</c:v>
                </c:pt>
                <c:pt idx="17">
                  <c:v>0.958333333333334</c:v>
                </c:pt>
                <c:pt idx="18">
                  <c:v>1</c:v>
                </c:pt>
                <c:pt idx="19">
                  <c:v>1.04166666666667</c:v>
                </c:pt>
                <c:pt idx="20">
                  <c:v>1.08333333333333</c:v>
                </c:pt>
                <c:pt idx="21">
                  <c:v>1.125</c:v>
                </c:pt>
                <c:pt idx="22">
                  <c:v>1.16666666666667</c:v>
                </c:pt>
                <c:pt idx="23">
                  <c:v>1.20833333333333</c:v>
                </c:pt>
              </c:numCache>
            </c:numRef>
          </c:cat>
          <c:val>
            <c:numRef>
              <c:f>'[1]Base case'!$C$5:$C$28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8620314"/>
        <c:axId val="10473963"/>
      </c:line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20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</xdr:row>
      <xdr:rowOff>238125</xdr:rowOff>
    </xdr:from>
    <xdr:to>
      <xdr:col>12</xdr:col>
      <xdr:colOff>142875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419600" y="723900"/>
        <a:ext cx="4781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%20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case"/>
      <sheetName val="SMS ACTION 1"/>
      <sheetName val="SMS ACTION 2"/>
      <sheetName val="SMS ACTION 3"/>
    </sheetNames>
    <sheetDataSet>
      <sheetData sheetId="0">
        <row r="5">
          <cell r="A5">
            <v>0.25</v>
          </cell>
          <cell r="B5">
            <v>4</v>
          </cell>
          <cell r="C5">
            <v>3</v>
          </cell>
        </row>
        <row r="6">
          <cell r="A6">
            <v>0.2916666666666667</v>
          </cell>
          <cell r="B6">
            <v>4</v>
          </cell>
          <cell r="C6">
            <v>3</v>
          </cell>
        </row>
        <row r="7">
          <cell r="A7">
            <v>0.333333333333333</v>
          </cell>
          <cell r="B7">
            <v>4</v>
          </cell>
          <cell r="C7">
            <v>3</v>
          </cell>
        </row>
        <row r="8">
          <cell r="A8">
            <v>0.375</v>
          </cell>
          <cell r="B8">
            <v>4</v>
          </cell>
          <cell r="C8">
            <v>3</v>
          </cell>
        </row>
        <row r="9">
          <cell r="A9">
            <v>0.416666666666667</v>
          </cell>
          <cell r="B9">
            <v>4</v>
          </cell>
          <cell r="C9">
            <v>3</v>
          </cell>
        </row>
        <row r="10">
          <cell r="A10">
            <v>0.458333333333333</v>
          </cell>
          <cell r="B10">
            <v>4</v>
          </cell>
          <cell r="C10">
            <v>3</v>
          </cell>
        </row>
        <row r="11">
          <cell r="A11">
            <v>0.5</v>
          </cell>
          <cell r="B11">
            <v>4</v>
          </cell>
          <cell r="C11">
            <v>3</v>
          </cell>
        </row>
        <row r="12">
          <cell r="A12">
            <v>0.541666666666667</v>
          </cell>
          <cell r="B12">
            <v>4</v>
          </cell>
          <cell r="C12">
            <v>3</v>
          </cell>
        </row>
        <row r="13">
          <cell r="A13">
            <v>0.583333333333333</v>
          </cell>
          <cell r="B13">
            <v>4</v>
          </cell>
          <cell r="C13">
            <v>3</v>
          </cell>
        </row>
        <row r="14">
          <cell r="A14">
            <v>0.625</v>
          </cell>
          <cell r="B14">
            <v>4</v>
          </cell>
          <cell r="C14">
            <v>3</v>
          </cell>
        </row>
        <row r="15">
          <cell r="A15">
            <v>0.666666666666667</v>
          </cell>
          <cell r="B15">
            <v>4</v>
          </cell>
          <cell r="C15">
            <v>3</v>
          </cell>
        </row>
        <row r="16">
          <cell r="A16">
            <v>0.708333333333334</v>
          </cell>
          <cell r="B16">
            <v>4</v>
          </cell>
          <cell r="C16">
            <v>3</v>
          </cell>
        </row>
        <row r="17">
          <cell r="A17">
            <v>0.75</v>
          </cell>
          <cell r="B17">
            <v>4</v>
          </cell>
          <cell r="C17">
            <v>3</v>
          </cell>
        </row>
        <row r="18">
          <cell r="A18">
            <v>0.791666666666667</v>
          </cell>
          <cell r="B18">
            <v>4</v>
          </cell>
          <cell r="C18">
            <v>3</v>
          </cell>
        </row>
        <row r="19">
          <cell r="A19">
            <v>0.833333333333334</v>
          </cell>
          <cell r="B19">
            <v>4</v>
          </cell>
          <cell r="C19">
            <v>3</v>
          </cell>
        </row>
        <row r="20">
          <cell r="A20">
            <v>0.875</v>
          </cell>
          <cell r="B20">
            <v>4</v>
          </cell>
          <cell r="C20">
            <v>3</v>
          </cell>
        </row>
        <row r="21">
          <cell r="A21">
            <v>0.916666666666667</v>
          </cell>
          <cell r="B21">
            <v>1</v>
          </cell>
          <cell r="C21">
            <v>3</v>
          </cell>
        </row>
        <row r="22">
          <cell r="A22">
            <v>0.958333333333334</v>
          </cell>
          <cell r="B22">
            <v>1</v>
          </cell>
          <cell r="C22">
            <v>3</v>
          </cell>
        </row>
        <row r="23">
          <cell r="A23">
            <v>1</v>
          </cell>
          <cell r="B23">
            <v>1</v>
          </cell>
          <cell r="C23">
            <v>3</v>
          </cell>
        </row>
        <row r="24">
          <cell r="A24">
            <v>1.04166666666667</v>
          </cell>
          <cell r="B24">
            <v>1</v>
          </cell>
          <cell r="C24">
            <v>3</v>
          </cell>
        </row>
        <row r="25">
          <cell r="A25">
            <v>1.08333333333333</v>
          </cell>
          <cell r="B25">
            <v>1</v>
          </cell>
          <cell r="C25">
            <v>3</v>
          </cell>
        </row>
        <row r="26">
          <cell r="A26">
            <v>1.125</v>
          </cell>
          <cell r="B26">
            <v>1</v>
          </cell>
          <cell r="C26">
            <v>3</v>
          </cell>
        </row>
        <row r="27">
          <cell r="A27">
            <v>1.16666666666667</v>
          </cell>
          <cell r="B27">
            <v>1</v>
          </cell>
          <cell r="C27">
            <v>3</v>
          </cell>
        </row>
        <row r="28">
          <cell r="A28">
            <v>1.20833333333333</v>
          </cell>
          <cell r="B28">
            <v>1</v>
          </cell>
          <cell r="C2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2.28125" style="0" bestFit="1" customWidth="1"/>
    <col min="2" max="2" width="13.8515625" style="0" customWidth="1"/>
    <col min="3" max="3" width="14.28125" style="0" customWidth="1"/>
    <col min="4" max="4" width="14.57421875" style="0" customWidth="1"/>
    <col min="5" max="5" width="19.28125" style="0" bestFit="1" customWidth="1"/>
    <col min="6" max="6" width="13.7109375" style="0" customWidth="1"/>
    <col min="7" max="7" width="22.28125" style="0" customWidth="1"/>
    <col min="8" max="8" width="22.8515625" style="0" bestFit="1" customWidth="1"/>
  </cols>
  <sheetData>
    <row r="1" ht="12.75">
      <c r="A1" s="1" t="s">
        <v>16</v>
      </c>
    </row>
    <row r="3" spans="1:4" ht="12.75">
      <c r="A3" s="1" t="s">
        <v>7</v>
      </c>
      <c r="B3" s="1"/>
      <c r="C3" s="1"/>
      <c r="D3" s="1"/>
    </row>
    <row r="5" spans="1:8" ht="12.75">
      <c r="A5" s="3"/>
      <c r="B5" s="3"/>
      <c r="C5" s="3"/>
      <c r="D5" s="3"/>
      <c r="E5" s="4" t="s">
        <v>20</v>
      </c>
      <c r="F5" s="4" t="s">
        <v>10</v>
      </c>
      <c r="G5" s="4" t="s">
        <v>2</v>
      </c>
      <c r="H5" s="4" t="s">
        <v>3</v>
      </c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4" t="s">
        <v>0</v>
      </c>
      <c r="B7" s="4"/>
      <c r="C7" s="4"/>
      <c r="D7" s="4"/>
      <c r="E7" s="11">
        <v>10</v>
      </c>
      <c r="F7" s="11">
        <v>9</v>
      </c>
      <c r="G7" s="3">
        <f>IF(E7-F7&lt;0,0,E7-F7)</f>
        <v>1</v>
      </c>
      <c r="H7" s="3">
        <f>IF($G$12=0,0,$G$12*G7/$G$10)</f>
        <v>0.5</v>
      </c>
    </row>
    <row r="8" spans="1:8" ht="12.75">
      <c r="A8" s="4" t="s">
        <v>1</v>
      </c>
      <c r="B8" s="4"/>
      <c r="C8" s="4"/>
      <c r="D8" s="4"/>
      <c r="E8" s="11">
        <v>3</v>
      </c>
      <c r="F8" s="11">
        <v>4</v>
      </c>
      <c r="G8" s="3">
        <f>IF(E8-F8&lt;0,0,E8-F8)</f>
        <v>0</v>
      </c>
      <c r="H8" s="3">
        <f>IF($G$12=0,0,$G$12*G8/$G$10)</f>
        <v>0</v>
      </c>
    </row>
    <row r="9" spans="1:8" ht="12.75">
      <c r="A9" s="4" t="s">
        <v>6</v>
      </c>
      <c r="B9" s="4"/>
      <c r="C9" s="4"/>
      <c r="D9" s="4"/>
      <c r="E9" s="11">
        <v>3</v>
      </c>
      <c r="F9" s="11">
        <v>2</v>
      </c>
      <c r="G9" s="3">
        <f>IF(E9-F9&lt;0,0,E9-F9)</f>
        <v>1</v>
      </c>
      <c r="H9" s="3">
        <f>IF($G$12=0,0,$G$12*G9/$G$10)</f>
        <v>0.5</v>
      </c>
    </row>
    <row r="10" spans="1:8" ht="12.75">
      <c r="A10" s="3" t="s">
        <v>5</v>
      </c>
      <c r="B10" s="3"/>
      <c r="C10" s="3"/>
      <c r="D10" s="3"/>
      <c r="E10" s="3">
        <f>SUM(E7:E9)</f>
        <v>16</v>
      </c>
      <c r="F10" s="3">
        <f>SUM(F7:F9)</f>
        <v>15</v>
      </c>
      <c r="G10" s="3">
        <f>SUM(G7:G9)</f>
        <v>2</v>
      </c>
      <c r="H10" s="3">
        <f>SUM(H7:H9)</f>
        <v>1</v>
      </c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4" t="s">
        <v>4</v>
      </c>
      <c r="B12" s="4"/>
      <c r="C12" s="4"/>
      <c r="D12" s="4"/>
      <c r="E12" s="3">
        <f>SUM(E7:E9)</f>
        <v>16</v>
      </c>
      <c r="F12" s="3">
        <f>SUM(F7:F9)</f>
        <v>15</v>
      </c>
      <c r="G12" s="3">
        <f>IF(E12-F12&lt;0,0,E12-F12)</f>
        <v>1</v>
      </c>
      <c r="H12" s="3"/>
    </row>
    <row r="14" spans="1:4" ht="12.75">
      <c r="A14" s="1" t="s">
        <v>8</v>
      </c>
      <c r="B14" s="1"/>
      <c r="C14" s="1"/>
      <c r="D14" s="1"/>
    </row>
    <row r="16" spans="5:6" ht="12.75">
      <c r="E16" s="1" t="s">
        <v>17</v>
      </c>
      <c r="F16">
        <v>0.015</v>
      </c>
    </row>
    <row r="18" spans="1:8" ht="51">
      <c r="A18" s="3"/>
      <c r="B18" s="5" t="s">
        <v>21</v>
      </c>
      <c r="C18" s="5" t="s">
        <v>22</v>
      </c>
      <c r="D18" s="5" t="s">
        <v>27</v>
      </c>
      <c r="E18" s="5" t="s">
        <v>24</v>
      </c>
      <c r="F18" s="5" t="s">
        <v>9</v>
      </c>
      <c r="G18" s="5" t="s">
        <v>2</v>
      </c>
      <c r="H18" s="5" t="s">
        <v>3</v>
      </c>
    </row>
    <row r="19" spans="1:8" ht="12.75">
      <c r="A19" s="4" t="s">
        <v>0</v>
      </c>
      <c r="B19" s="11">
        <f>E7</f>
        <v>10</v>
      </c>
      <c r="C19" s="11">
        <v>7</v>
      </c>
      <c r="D19" s="6">
        <f>B19*16/24</f>
        <v>6.666666666666667</v>
      </c>
      <c r="E19" s="6">
        <f>C19*(1-$F$16)-D19</f>
        <v>0.2283333333333326</v>
      </c>
      <c r="F19" s="11">
        <v>0.2</v>
      </c>
      <c r="G19" s="7">
        <f>IF(E19-F19&lt;0,0,E19-F19)</f>
        <v>0.0283333333333326</v>
      </c>
      <c r="H19" s="7">
        <f>IF($G$24=0,0,$G$24*G19/$G$22)</f>
        <v>0.024680038204392858</v>
      </c>
    </row>
    <row r="20" spans="1:8" ht="12.75">
      <c r="A20" s="4" t="s">
        <v>1</v>
      </c>
      <c r="B20" s="11">
        <f>E8</f>
        <v>3</v>
      </c>
      <c r="C20" s="11">
        <v>2.5</v>
      </c>
      <c r="D20" s="6">
        <f>B20*16/24</f>
        <v>2</v>
      </c>
      <c r="E20" s="6">
        <f>C20*(1-$F$16)-D20</f>
        <v>0.4624999999999999</v>
      </c>
      <c r="F20" s="11">
        <v>0.5</v>
      </c>
      <c r="G20" s="7">
        <f>IF(E20-F20&lt;0,0,E20-F20)</f>
        <v>0</v>
      </c>
      <c r="H20" s="7">
        <f>IF($G$24=0,0,$G$24*G20/$G$22)</f>
        <v>0</v>
      </c>
    </row>
    <row r="21" spans="1:8" ht="12.75">
      <c r="A21" s="4" t="s">
        <v>6</v>
      </c>
      <c r="B21" s="11">
        <f>E9</f>
        <v>3</v>
      </c>
      <c r="C21" s="11">
        <v>2.5</v>
      </c>
      <c r="D21" s="6">
        <f>B21*16/24</f>
        <v>2</v>
      </c>
      <c r="E21" s="6">
        <f>C21*(1-$F$16)-D21</f>
        <v>0.4624999999999999</v>
      </c>
      <c r="F21" s="11">
        <v>0.2</v>
      </c>
      <c r="G21" s="7">
        <f>IF(E21-F21&lt;0,0,E21-F21)</f>
        <v>0.2624999999999999</v>
      </c>
      <c r="H21" s="7">
        <f>IF($G$24=0,0,$G$24*G21/$G$22)</f>
        <v>0.22865329512893967</v>
      </c>
    </row>
    <row r="22" spans="1:8" ht="12.75">
      <c r="A22" s="3" t="s">
        <v>5</v>
      </c>
      <c r="B22" s="7"/>
      <c r="C22" s="7"/>
      <c r="D22" s="7"/>
      <c r="E22" s="7">
        <f>SUM(E19:E21)</f>
        <v>1.1533333333333324</v>
      </c>
      <c r="F22" s="7">
        <f>SUM(F19:F21)</f>
        <v>0.8999999999999999</v>
      </c>
      <c r="G22" s="7">
        <f>SUM(G19:G21)</f>
        <v>0.2908333333333325</v>
      </c>
      <c r="H22" s="7">
        <f>SUM(H19:H21)</f>
        <v>0.2533333333333325</v>
      </c>
    </row>
    <row r="23" spans="1:8" ht="12.75">
      <c r="A23" s="3"/>
      <c r="B23" s="7"/>
      <c r="C23" s="7"/>
      <c r="D23" s="7"/>
      <c r="E23" s="7"/>
      <c r="F23" s="7"/>
      <c r="G23" s="7"/>
      <c r="H23" s="7"/>
    </row>
    <row r="24" spans="1:8" ht="12.75">
      <c r="A24" s="4" t="s">
        <v>4</v>
      </c>
      <c r="B24" s="6">
        <f>SUM(B19:B21)</f>
        <v>16</v>
      </c>
      <c r="C24" s="6">
        <f>SUM(C19:C21)</f>
        <v>12</v>
      </c>
      <c r="D24" s="6">
        <f>SUM(D19:D21)</f>
        <v>10.666666666666668</v>
      </c>
      <c r="E24" s="6">
        <f>SUM(E19:E21)</f>
        <v>1.1533333333333324</v>
      </c>
      <c r="F24" s="7">
        <f>SUM(F19:F21)</f>
        <v>0.8999999999999999</v>
      </c>
      <c r="G24" s="7">
        <f>IF(E24-F24&lt;0,0,E24-F24)</f>
        <v>0.2533333333333325</v>
      </c>
      <c r="H24" s="7"/>
    </row>
    <row r="26" ht="12.75">
      <c r="A26" t="s">
        <v>18</v>
      </c>
    </row>
    <row r="27" spans="1:2" ht="12.75">
      <c r="A27" s="11"/>
      <c r="B27" t="s"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B38" sqref="B38"/>
    </sheetView>
  </sheetViews>
  <sheetFormatPr defaultColWidth="9.140625" defaultRowHeight="12.75"/>
  <cols>
    <col min="1" max="1" width="26.28125" style="0" customWidth="1"/>
    <col min="2" max="2" width="8.7109375" style="0" customWidth="1"/>
    <col min="3" max="3" width="11.140625" style="0" bestFit="1" customWidth="1"/>
    <col min="4" max="4" width="14.7109375" style="0" customWidth="1"/>
    <col min="5" max="5" width="11.00390625" style="0" customWidth="1"/>
  </cols>
  <sheetData>
    <row r="1" ht="12.75">
      <c r="A1" s="1" t="s">
        <v>13</v>
      </c>
    </row>
    <row r="4" spans="1:5" ht="38.25">
      <c r="A4" s="3"/>
      <c r="B4" s="5" t="s">
        <v>14</v>
      </c>
      <c r="C4" s="5" t="s">
        <v>11</v>
      </c>
      <c r="D4" s="5" t="s">
        <v>12</v>
      </c>
      <c r="E4" s="2"/>
    </row>
    <row r="5" spans="1:4" ht="12.75">
      <c r="A5" s="9">
        <v>0.25</v>
      </c>
      <c r="B5" s="11">
        <v>4</v>
      </c>
      <c r="C5" s="3">
        <f>$B$30/24</f>
        <v>3</v>
      </c>
      <c r="D5" s="3">
        <f>(B5-C5)</f>
        <v>1</v>
      </c>
    </row>
    <row r="6" spans="1:4" ht="12.75">
      <c r="A6" s="9">
        <v>0.2916666666666667</v>
      </c>
      <c r="B6" s="11">
        <v>4</v>
      </c>
      <c r="C6" s="3">
        <f aca="true" t="shared" si="0" ref="C6:C28">$B$30/24</f>
        <v>3</v>
      </c>
      <c r="D6" s="3">
        <f>D5+(B6-C6)</f>
        <v>2</v>
      </c>
    </row>
    <row r="7" spans="1:4" ht="12.75">
      <c r="A7" s="9">
        <v>0.333333333333333</v>
      </c>
      <c r="B7" s="11">
        <v>4</v>
      </c>
      <c r="C7" s="3">
        <f t="shared" si="0"/>
        <v>3</v>
      </c>
      <c r="D7" s="3">
        <f aca="true" t="shared" si="1" ref="D7:D20">D6+(B7-C7)</f>
        <v>3</v>
      </c>
    </row>
    <row r="8" spans="1:4" ht="12.75">
      <c r="A8" s="9">
        <v>0.375</v>
      </c>
      <c r="B8" s="11">
        <v>4</v>
      </c>
      <c r="C8" s="3">
        <f t="shared" si="0"/>
        <v>3</v>
      </c>
      <c r="D8" s="3">
        <f t="shared" si="1"/>
        <v>4</v>
      </c>
    </row>
    <row r="9" spans="1:4" ht="12.75">
      <c r="A9" s="9">
        <v>0.416666666666667</v>
      </c>
      <c r="B9" s="11">
        <v>4</v>
      </c>
      <c r="C9" s="3">
        <f t="shared" si="0"/>
        <v>3</v>
      </c>
      <c r="D9" s="3">
        <f t="shared" si="1"/>
        <v>5</v>
      </c>
    </row>
    <row r="10" spans="1:4" ht="12.75">
      <c r="A10" s="9">
        <v>0.458333333333333</v>
      </c>
      <c r="B10" s="11">
        <v>4</v>
      </c>
      <c r="C10" s="3">
        <f t="shared" si="0"/>
        <v>3</v>
      </c>
      <c r="D10" s="3">
        <f t="shared" si="1"/>
        <v>6</v>
      </c>
    </row>
    <row r="11" spans="1:4" ht="12.75">
      <c r="A11" s="9">
        <v>0.5</v>
      </c>
      <c r="B11" s="11">
        <v>4</v>
      </c>
      <c r="C11" s="3">
        <f t="shared" si="0"/>
        <v>3</v>
      </c>
      <c r="D11" s="3">
        <f t="shared" si="1"/>
        <v>7</v>
      </c>
    </row>
    <row r="12" spans="1:4" ht="12.75">
      <c r="A12" s="9">
        <v>0.541666666666667</v>
      </c>
      <c r="B12" s="11">
        <v>4</v>
      </c>
      <c r="C12" s="3">
        <f t="shared" si="0"/>
        <v>3</v>
      </c>
      <c r="D12" s="3">
        <f t="shared" si="1"/>
        <v>8</v>
      </c>
    </row>
    <row r="13" spans="1:4" ht="12.75">
      <c r="A13" s="9">
        <v>0.583333333333333</v>
      </c>
      <c r="B13" s="11">
        <v>4</v>
      </c>
      <c r="C13" s="3">
        <f t="shared" si="0"/>
        <v>3</v>
      </c>
      <c r="D13" s="3">
        <f t="shared" si="1"/>
        <v>9</v>
      </c>
    </row>
    <row r="14" spans="1:4" ht="12.75">
      <c r="A14" s="9">
        <v>0.625</v>
      </c>
      <c r="B14" s="11">
        <v>4</v>
      </c>
      <c r="C14" s="3">
        <f t="shared" si="0"/>
        <v>3</v>
      </c>
      <c r="D14" s="3">
        <f t="shared" si="1"/>
        <v>10</v>
      </c>
    </row>
    <row r="15" spans="1:4" ht="12.75">
      <c r="A15" s="9">
        <v>0.666666666666667</v>
      </c>
      <c r="B15" s="11">
        <v>4</v>
      </c>
      <c r="C15" s="3">
        <f t="shared" si="0"/>
        <v>3</v>
      </c>
      <c r="D15" s="3">
        <f t="shared" si="1"/>
        <v>11</v>
      </c>
    </row>
    <row r="16" spans="1:4" ht="12.75">
      <c r="A16" s="9">
        <v>0.708333333333334</v>
      </c>
      <c r="B16" s="11">
        <v>4</v>
      </c>
      <c r="C16" s="3">
        <f t="shared" si="0"/>
        <v>3</v>
      </c>
      <c r="D16" s="3">
        <f t="shared" si="1"/>
        <v>12</v>
      </c>
    </row>
    <row r="17" spans="1:4" ht="12.75">
      <c r="A17" s="9">
        <v>0.75</v>
      </c>
      <c r="B17" s="11">
        <v>4</v>
      </c>
      <c r="C17" s="3">
        <f t="shared" si="0"/>
        <v>3</v>
      </c>
      <c r="D17" s="3">
        <f t="shared" si="1"/>
        <v>13</v>
      </c>
    </row>
    <row r="18" spans="1:4" ht="12.75">
      <c r="A18" s="9">
        <v>0.791666666666667</v>
      </c>
      <c r="B18" s="11">
        <v>4</v>
      </c>
      <c r="C18" s="3">
        <f t="shared" si="0"/>
        <v>3</v>
      </c>
      <c r="D18" s="3">
        <f t="shared" si="1"/>
        <v>14</v>
      </c>
    </row>
    <row r="19" spans="1:4" ht="12.75">
      <c r="A19" s="9">
        <v>0.833333333333334</v>
      </c>
      <c r="B19" s="11">
        <v>4</v>
      </c>
      <c r="C19" s="3">
        <f t="shared" si="0"/>
        <v>3</v>
      </c>
      <c r="D19" s="3">
        <f t="shared" si="1"/>
        <v>15</v>
      </c>
    </row>
    <row r="20" spans="1:4" ht="12.75">
      <c r="A20" s="9">
        <v>0.875</v>
      </c>
      <c r="B20" s="11">
        <v>4</v>
      </c>
      <c r="C20" s="3">
        <f t="shared" si="0"/>
        <v>3</v>
      </c>
      <c r="D20" s="3">
        <f t="shared" si="1"/>
        <v>16</v>
      </c>
    </row>
    <row r="21" spans="1:4" ht="12.75">
      <c r="A21" s="9">
        <v>0.916666666666667</v>
      </c>
      <c r="B21" s="11">
        <v>1</v>
      </c>
      <c r="C21" s="3">
        <f t="shared" si="0"/>
        <v>3</v>
      </c>
      <c r="D21" s="3"/>
    </row>
    <row r="22" spans="1:4" ht="12.75">
      <c r="A22" s="9">
        <v>0.958333333333334</v>
      </c>
      <c r="B22" s="11">
        <v>1</v>
      </c>
      <c r="C22" s="3">
        <f t="shared" si="0"/>
        <v>3</v>
      </c>
      <c r="D22" s="3"/>
    </row>
    <row r="23" spans="1:4" ht="12.75">
      <c r="A23" s="9">
        <v>1</v>
      </c>
      <c r="B23" s="11">
        <v>1</v>
      </c>
      <c r="C23" s="3">
        <f t="shared" si="0"/>
        <v>3</v>
      </c>
      <c r="D23" s="3"/>
    </row>
    <row r="24" spans="1:4" ht="12.75">
      <c r="A24" s="9">
        <v>1.04166666666667</v>
      </c>
      <c r="B24" s="11">
        <v>1</v>
      </c>
      <c r="C24" s="3">
        <f t="shared" si="0"/>
        <v>3</v>
      </c>
      <c r="D24" s="3"/>
    </row>
    <row r="25" spans="1:4" ht="12.75">
      <c r="A25" s="9">
        <v>1.08333333333333</v>
      </c>
      <c r="B25" s="11">
        <v>1</v>
      </c>
      <c r="C25" s="3">
        <f t="shared" si="0"/>
        <v>3</v>
      </c>
      <c r="D25" s="3"/>
    </row>
    <row r="26" spans="1:4" ht="12.75">
      <c r="A26" s="9">
        <v>1.125</v>
      </c>
      <c r="B26" s="11">
        <v>1</v>
      </c>
      <c r="C26" s="3">
        <f t="shared" si="0"/>
        <v>3</v>
      </c>
      <c r="D26" s="3"/>
    </row>
    <row r="27" spans="1:4" ht="12.75">
      <c r="A27" s="9">
        <v>1.16666666666667</v>
      </c>
      <c r="B27" s="11">
        <v>1</v>
      </c>
      <c r="C27" s="3">
        <f t="shared" si="0"/>
        <v>3</v>
      </c>
      <c r="D27" s="3"/>
    </row>
    <row r="28" spans="1:4" ht="12.75">
      <c r="A28" s="9">
        <v>1.20833333333333</v>
      </c>
      <c r="B28" s="11">
        <v>1</v>
      </c>
      <c r="C28" s="3">
        <f t="shared" si="0"/>
        <v>3</v>
      </c>
      <c r="D28" s="3"/>
    </row>
    <row r="29" spans="1:4" ht="12.75">
      <c r="A29" s="8"/>
      <c r="B29" s="8"/>
      <c r="C29" s="8"/>
      <c r="D29" s="8"/>
    </row>
    <row r="30" spans="1:4" ht="12.75">
      <c r="A30" s="3" t="s">
        <v>25</v>
      </c>
      <c r="B30" s="3">
        <f>SUM(B5:B28)</f>
        <v>72</v>
      </c>
      <c r="C30" s="8"/>
      <c r="D30" s="8"/>
    </row>
    <row r="31" spans="1:4" ht="12.75">
      <c r="A31" s="3" t="s">
        <v>26</v>
      </c>
      <c r="B31" s="3">
        <f>SUM(B5:B20)</f>
        <v>64</v>
      </c>
      <c r="C31" s="8"/>
      <c r="D31" s="8"/>
    </row>
    <row r="32" spans="1:4" ht="15.75" customHeight="1">
      <c r="A32" s="10" t="s">
        <v>23</v>
      </c>
      <c r="B32" s="3">
        <f>2/3*B30</f>
        <v>48</v>
      </c>
      <c r="C32" s="8"/>
      <c r="D32" s="8"/>
    </row>
    <row r="33" spans="1:4" ht="12.75">
      <c r="A33" s="3" t="s">
        <v>15</v>
      </c>
      <c r="B33" s="3">
        <f>B31-B32</f>
        <v>16</v>
      </c>
      <c r="C33" s="8"/>
      <c r="D33" s="8"/>
    </row>
    <row r="35" ht="12.75">
      <c r="A35" t="s">
        <v>18</v>
      </c>
    </row>
    <row r="36" spans="1:2" ht="12.75">
      <c r="A36" s="11"/>
      <c r="B36" t="s"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Paul.a.roberts</dc:creator>
  <cp:keywords/>
  <dc:description/>
  <cp:lastModifiedBy> </cp:lastModifiedBy>
  <cp:lastPrinted>2006-09-11T13:47:59Z</cp:lastPrinted>
  <dcterms:created xsi:type="dcterms:W3CDTF">2006-07-30T08:40:14Z</dcterms:created>
  <dcterms:modified xsi:type="dcterms:W3CDTF">2006-09-11T13:48:08Z</dcterms:modified>
  <cp:category/>
  <cp:version/>
  <cp:contentType/>
  <cp:contentStatus/>
</cp:coreProperties>
</file>