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INIT_AQ">'Sheet1'!$C$2</definedName>
    <definedName name="NEW_AQ">'Sheet1'!$G$4</definedName>
  </definedNames>
  <calcPr fullCalcOnLoad="1"/>
</workbook>
</file>

<file path=xl/sharedStrings.xml><?xml version="1.0" encoding="utf-8"?>
<sst xmlns="http://schemas.openxmlformats.org/spreadsheetml/2006/main" count="27" uniqueCount="26">
  <si>
    <t>Gas Day</t>
  </si>
  <si>
    <t>WCF</t>
  </si>
  <si>
    <t>Initial AQ</t>
  </si>
  <si>
    <t>ALP</t>
  </si>
  <si>
    <t>DAF</t>
  </si>
  <si>
    <t>SF</t>
  </si>
  <si>
    <t>Initial Alloc</t>
  </si>
  <si>
    <t>Meter Reads</t>
  </si>
  <si>
    <t>Meter Read 1</t>
  </si>
  <si>
    <t>Meter Read 2</t>
  </si>
  <si>
    <t>Actual Consumption</t>
  </si>
  <si>
    <t>Scaling</t>
  </si>
  <si>
    <t>Gas Year</t>
  </si>
  <si>
    <t>Final Gas Year Consumption</t>
  </si>
  <si>
    <t>RMQ</t>
  </si>
  <si>
    <t>CWAALP</t>
  </si>
  <si>
    <t>WAALP</t>
  </si>
  <si>
    <t>AQ'</t>
  </si>
  <si>
    <t>Calculated Gas Year Consumption</t>
  </si>
  <si>
    <t>Alloc using AQ' and SF=1</t>
  </si>
  <si>
    <t>Flags</t>
  </si>
  <si>
    <t>AQ Re-calc</t>
  </si>
  <si>
    <t>Include SF</t>
  </si>
  <si>
    <t>N</t>
  </si>
  <si>
    <t>As per Frontier</t>
  </si>
  <si>
    <t>Difference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</si>
</sst>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NumberFormat="1" applyBorder="1" applyAlignment="1">
      <alignment horizontal="center"/>
    </xf>
    <xf numFmtId="0" fontId="1" fillId="0" borderId="2" xfId="21" applyFont="1" applyFill="1" applyBorder="1" applyAlignment="1">
      <alignment horizontal="right" wrapText="1"/>
      <protection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C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53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0.8515625" style="0" customWidth="1"/>
    <col min="8" max="8" width="11.57421875" style="0" bestFit="1" customWidth="1"/>
    <col min="9" max="9" width="10.00390625" style="0" bestFit="1" customWidth="1"/>
    <col min="11" max="11" width="12.00390625" style="0" bestFit="1" customWidth="1"/>
    <col min="12" max="12" width="12.00390625" style="0" customWidth="1"/>
  </cols>
  <sheetData>
    <row r="2" spans="2:7" ht="12.75">
      <c r="B2" t="s">
        <v>2</v>
      </c>
      <c r="C2">
        <v>3700</v>
      </c>
      <c r="F2" t="s">
        <v>14</v>
      </c>
      <c r="G2">
        <f>D5</f>
        <v>4000</v>
      </c>
    </row>
    <row r="3" spans="2:7" ht="12.75">
      <c r="B3" t="s">
        <v>8</v>
      </c>
      <c r="C3" s="9">
        <v>39675</v>
      </c>
      <c r="D3">
        <v>8000</v>
      </c>
      <c r="F3" t="s">
        <v>15</v>
      </c>
      <c r="G3">
        <f>SUMPRODUCT(H13:H530,N13:N530)</f>
        <v>1.201830226456098</v>
      </c>
    </row>
    <row r="4" spans="2:7" ht="12.75">
      <c r="B4" t="s">
        <v>9</v>
      </c>
      <c r="C4" s="9">
        <v>40159</v>
      </c>
      <c r="D4">
        <v>12000</v>
      </c>
      <c r="F4" t="s">
        <v>17</v>
      </c>
      <c r="G4">
        <f>G2/G3</f>
        <v>3328.257113149015</v>
      </c>
    </row>
    <row r="5" spans="2:4" ht="12.75">
      <c r="B5" t="s">
        <v>10</v>
      </c>
      <c r="C5" s="9"/>
      <c r="D5">
        <f>D4-D3</f>
        <v>4000</v>
      </c>
    </row>
    <row r="6" spans="2:4" ht="12.75">
      <c r="B6" t="s">
        <v>6</v>
      </c>
      <c r="C6" s="9"/>
      <c r="D6">
        <f>SUMPRODUCT(H13:H530,K13:K530)</f>
        <v>4446.771837887565</v>
      </c>
    </row>
    <row r="7" spans="2:4" ht="12.75">
      <c r="B7" t="s">
        <v>11</v>
      </c>
      <c r="C7" s="9"/>
      <c r="D7">
        <f>D5/D6</f>
        <v>0.8995289494997333</v>
      </c>
    </row>
    <row r="8" spans="2:9" ht="12.75">
      <c r="B8" t="s">
        <v>13</v>
      </c>
      <c r="C8" s="9"/>
      <c r="D8" s="11">
        <f>SUMPRODUCT(K13:K530,I13:I530)*D7</f>
        <v>3182.4008212119893</v>
      </c>
      <c r="F8" t="s">
        <v>18</v>
      </c>
      <c r="I8" s="11">
        <f>SUMPRODUCT(I13:I530,O13:O530)</f>
        <v>3182.400821211992</v>
      </c>
    </row>
    <row r="9" spans="2:3" ht="12.75">
      <c r="B9" t="s">
        <v>22</v>
      </c>
      <c r="C9" s="9" t="s">
        <v>23</v>
      </c>
    </row>
    <row r="10" spans="2:14" ht="12.75">
      <c r="B10" t="s">
        <v>24</v>
      </c>
      <c r="C10" s="9"/>
      <c r="D10" s="11">
        <f>D5-SUM(L13:L530)</f>
        <v>3182.4008212119898</v>
      </c>
      <c r="N10" t="s">
        <v>21</v>
      </c>
    </row>
    <row r="11" spans="8:9" ht="13.5" thickBot="1">
      <c r="H11" s="12" t="s">
        <v>20</v>
      </c>
      <c r="I11" s="12"/>
    </row>
    <row r="12" spans="2:15" ht="13.5" thickBot="1">
      <c r="B12" s="1" t="s">
        <v>0</v>
      </c>
      <c r="C12" s="4" t="s">
        <v>3</v>
      </c>
      <c r="D12" s="3" t="s">
        <v>4</v>
      </c>
      <c r="E12" s="3" t="s">
        <v>1</v>
      </c>
      <c r="F12" s="5" t="s">
        <v>5</v>
      </c>
      <c r="H12" s="6" t="s">
        <v>7</v>
      </c>
      <c r="I12" s="6" t="s">
        <v>12</v>
      </c>
      <c r="K12" s="6" t="s">
        <v>6</v>
      </c>
      <c r="L12" s="6" t="s">
        <v>25</v>
      </c>
      <c r="N12" s="6" t="s">
        <v>16</v>
      </c>
      <c r="O12" s="10" t="s">
        <v>19</v>
      </c>
    </row>
    <row r="13" spans="2:15" ht="12.75">
      <c r="B13" s="8">
        <v>39661</v>
      </c>
      <c r="C13" s="7">
        <v>0.276366</v>
      </c>
      <c r="D13" s="7">
        <v>1.069233</v>
      </c>
      <c r="E13" s="7">
        <v>-0.2057</v>
      </c>
      <c r="F13" s="7">
        <v>1.0192540609</v>
      </c>
      <c r="H13">
        <f>IF(B13&gt;=$C$3,IF(B13&lt;$C$4,1,0),0)</f>
        <v>0</v>
      </c>
      <c r="I13">
        <v>0</v>
      </c>
      <c r="K13">
        <f>INIT_AQ*C13/365*(1+D13*E13)*IF($C$9="Y",F13,1)</f>
        <v>2.1853489683648957</v>
      </c>
      <c r="L13">
        <f>(H13-I13)*K13*$D$7</f>
        <v>0</v>
      </c>
      <c r="N13">
        <f>C13/365*(1+D13*E13)</f>
        <v>0.0005906348563148367</v>
      </c>
      <c r="O13">
        <f>NEW_AQ*C13/365*(1+D13*E13)</f>
        <v>1.9657846618036015</v>
      </c>
    </row>
    <row r="14" spans="2:15" ht="12.75">
      <c r="B14" s="8">
        <v>39662</v>
      </c>
      <c r="C14" s="7">
        <v>0.278411</v>
      </c>
      <c r="D14" s="7">
        <v>1.026833</v>
      </c>
      <c r="E14" s="7">
        <v>-0.1783</v>
      </c>
      <c r="F14" s="7">
        <v>1.0612288752</v>
      </c>
      <c r="H14">
        <f aca="true" t="shared" si="0" ref="H14:H77">IF(B14&gt;=$C$3,IF(B14&lt;$C$4,1,0),0)</f>
        <v>0</v>
      </c>
      <c r="I14">
        <v>0</v>
      </c>
      <c r="K14">
        <f>INIT_AQ*C14/365*(1+D14*E14)*IF($C$9="Y",F14,1)</f>
        <v>2.3055390359043986</v>
      </c>
      <c r="L14">
        <f aca="true" t="shared" si="1" ref="L14:L77">(H14-I14)*K14*$D$7</f>
        <v>0</v>
      </c>
      <c r="N14">
        <f>C14/365*(1+D14*E14)</f>
        <v>0.00062311865835254</v>
      </c>
      <c r="O14">
        <f>NEW_AQ*C14/365*(1+D14*E14)</f>
        <v>2.0738991069977124</v>
      </c>
    </row>
    <row r="15" spans="2:15" ht="12.75">
      <c r="B15" s="8">
        <v>39663</v>
      </c>
      <c r="C15" s="7">
        <v>0.280613</v>
      </c>
      <c r="D15" s="7">
        <v>1.027423</v>
      </c>
      <c r="E15" s="7">
        <v>-0.1335</v>
      </c>
      <c r="F15" s="7">
        <v>1.0602640625</v>
      </c>
      <c r="H15">
        <f t="shared" si="0"/>
        <v>0</v>
      </c>
      <c r="I15">
        <v>0</v>
      </c>
      <c r="K15">
        <f>INIT_AQ*C15/365*(1+D15*E15)*IF($C$9="Y",F15,1)</f>
        <v>2.4544061363419423</v>
      </c>
      <c r="L15">
        <f t="shared" si="1"/>
        <v>0</v>
      </c>
      <c r="N15">
        <f>C15/365*(1+D15*E15)</f>
        <v>0.0006633530098221466</v>
      </c>
      <c r="O15">
        <f>NEW_AQ*C15/365*(1+D15*E15)</f>
        <v>2.2078093734693676</v>
      </c>
    </row>
    <row r="16" spans="2:15" ht="12.75">
      <c r="B16" s="8">
        <v>39664</v>
      </c>
      <c r="C16" s="7">
        <v>0.270246</v>
      </c>
      <c r="D16" s="7">
        <v>1.075467</v>
      </c>
      <c r="E16" s="7">
        <v>-0.1078</v>
      </c>
      <c r="F16" s="7">
        <v>1.0349906543</v>
      </c>
      <c r="H16">
        <f t="shared" si="0"/>
        <v>0</v>
      </c>
      <c r="I16">
        <v>0</v>
      </c>
      <c r="K16">
        <f>INIT_AQ*C16/365*(1+D16*E16)*IF($C$9="Y",F16,1)</f>
        <v>2.421877447654152</v>
      </c>
      <c r="L16">
        <f t="shared" si="1"/>
        <v>0</v>
      </c>
      <c r="N16">
        <f>C16/365*(1+D16*E16)</f>
        <v>0.00065456147233896</v>
      </c>
      <c r="O16">
        <f>NEW_AQ*C16/365*(1+D16*E16)</f>
        <v>2.1785488763054355</v>
      </c>
    </row>
    <row r="17" spans="2:15" ht="12.75">
      <c r="B17" s="8">
        <v>39665</v>
      </c>
      <c r="C17" s="7">
        <v>0.271321</v>
      </c>
      <c r="D17" s="7">
        <v>1.075194</v>
      </c>
      <c r="E17" s="7">
        <v>-0.0673</v>
      </c>
      <c r="F17" s="7">
        <v>1.0423073586</v>
      </c>
      <c r="H17">
        <f t="shared" si="0"/>
        <v>0</v>
      </c>
      <c r="I17">
        <v>0</v>
      </c>
      <c r="K17">
        <f>INIT_AQ*C17/365*(1+D17*E17)*IF($C$9="Y",F17,1)</f>
        <v>2.5513584319607157</v>
      </c>
      <c r="L17">
        <f t="shared" si="1"/>
        <v>0</v>
      </c>
      <c r="N17">
        <f>C17/365*(1+D17*E17)</f>
        <v>0.0006895563329623555</v>
      </c>
      <c r="O17">
        <f>NEW_AQ*C17/365*(1+D17*E17)</f>
        <v>2.29502077009891</v>
      </c>
    </row>
    <row r="18" spans="2:15" ht="12.75">
      <c r="B18" s="8">
        <v>39666</v>
      </c>
      <c r="C18" s="7">
        <v>0.271321</v>
      </c>
      <c r="D18" s="7">
        <v>1.07519</v>
      </c>
      <c r="E18" s="7">
        <v>-0.158</v>
      </c>
      <c r="F18" s="7">
        <v>1.026601067</v>
      </c>
      <c r="H18">
        <f t="shared" si="0"/>
        <v>0</v>
      </c>
      <c r="I18">
        <v>0</v>
      </c>
      <c r="K18">
        <f>INIT_AQ*C18/365*(1+D18*E18)*IF($C$9="Y",F18,1)</f>
        <v>2.2831431162910847</v>
      </c>
      <c r="L18">
        <f t="shared" si="1"/>
        <v>0</v>
      </c>
      <c r="N18">
        <f>C18/365*(1+D18*E18)</f>
        <v>0.0006170657071056985</v>
      </c>
      <c r="O18">
        <f>NEW_AQ*C18/365*(1+D18*E18)</f>
        <v>2.0537533289548677</v>
      </c>
    </row>
    <row r="19" spans="2:15" ht="12.75">
      <c r="B19" s="8">
        <v>39667</v>
      </c>
      <c r="C19" s="7">
        <v>0.271321</v>
      </c>
      <c r="D19" s="7">
        <v>1.075193</v>
      </c>
      <c r="E19" s="7">
        <v>-0.162</v>
      </c>
      <c r="F19" s="7">
        <v>1.0257918427</v>
      </c>
      <c r="H19">
        <f t="shared" si="0"/>
        <v>0</v>
      </c>
      <c r="I19">
        <v>0</v>
      </c>
      <c r="K19">
        <f>INIT_AQ*C19/365*(1+D19*E19)*IF($C$9="Y",F19,1)</f>
        <v>2.27131306710184</v>
      </c>
      <c r="L19">
        <f t="shared" si="1"/>
        <v>0</v>
      </c>
      <c r="N19">
        <f>C19/365*(1+D19*E19)</f>
        <v>0.0006138683965140109</v>
      </c>
      <c r="O19">
        <f>NEW_AQ*C19/365*(1+D19*E19)</f>
        <v>2.0431118572351363</v>
      </c>
    </row>
    <row r="20" spans="2:15" ht="12.75">
      <c r="B20" s="8">
        <v>39668</v>
      </c>
      <c r="C20" s="7">
        <v>0.277466</v>
      </c>
      <c r="D20" s="7">
        <v>1.068971</v>
      </c>
      <c r="E20" s="7">
        <v>-0.1159</v>
      </c>
      <c r="F20" s="7">
        <v>1.0374084535</v>
      </c>
      <c r="H20">
        <f t="shared" si="0"/>
        <v>0</v>
      </c>
      <c r="I20">
        <v>0</v>
      </c>
      <c r="K20">
        <f>INIT_AQ*C20/365*(1+D20*E20)*IF($C$9="Y",F20,1)</f>
        <v>2.4641969573062426</v>
      </c>
      <c r="L20">
        <f t="shared" si="1"/>
        <v>0</v>
      </c>
      <c r="N20">
        <f>C20/365*(1+D20*E20)</f>
        <v>0.0006659991776503359</v>
      </c>
      <c r="O20">
        <f>NEW_AQ*C20/365*(1+D20*E20)</f>
        <v>2.2166165003661247</v>
      </c>
    </row>
    <row r="21" spans="2:15" ht="12.75">
      <c r="B21" s="8">
        <v>39669</v>
      </c>
      <c r="C21" s="7">
        <v>0.28063</v>
      </c>
      <c r="D21" s="7">
        <v>1.026658</v>
      </c>
      <c r="E21" s="7">
        <v>-0.0452</v>
      </c>
      <c r="F21" s="7">
        <v>1.0852467482</v>
      </c>
      <c r="H21">
        <f t="shared" si="0"/>
        <v>0</v>
      </c>
      <c r="I21">
        <v>0</v>
      </c>
      <c r="K21">
        <f>INIT_AQ*C21/365*(1+D21*E21)*IF($C$9="Y",F21,1)</f>
        <v>2.712732357763097</v>
      </c>
      <c r="L21">
        <f t="shared" si="1"/>
        <v>0</v>
      </c>
      <c r="N21">
        <f>C21/365*(1+D21*E21)</f>
        <v>0.0007331709075035398</v>
      </c>
      <c r="O21">
        <f>NEW_AQ*C21/365*(1+D21*E21)</f>
        <v>2.4401812880525746</v>
      </c>
    </row>
    <row r="22" spans="2:15" ht="12.75">
      <c r="B22" s="8">
        <v>39670</v>
      </c>
      <c r="C22" s="7">
        <v>0.283967</v>
      </c>
      <c r="D22" s="7">
        <v>1.027147</v>
      </c>
      <c r="E22" s="7">
        <v>-0.1054</v>
      </c>
      <c r="F22" s="7">
        <v>1.0669093458</v>
      </c>
      <c r="H22">
        <f t="shared" si="0"/>
        <v>0</v>
      </c>
      <c r="I22">
        <v>0</v>
      </c>
      <c r="K22">
        <f>INIT_AQ*C22/365*(1+D22*E22)*IF($C$9="Y",F22,1)</f>
        <v>2.5669319210381727</v>
      </c>
      <c r="L22">
        <f t="shared" si="1"/>
        <v>0</v>
      </c>
      <c r="N22">
        <f>C22/365*(1+D22*E22)</f>
        <v>0.000693765384064371</v>
      </c>
      <c r="O22">
        <f>NEW_AQ*C22/365*(1+D22*E22)</f>
        <v>2.3090295743688007</v>
      </c>
    </row>
    <row r="23" spans="2:15" ht="12.75">
      <c r="B23" s="8">
        <v>39671</v>
      </c>
      <c r="C23" s="7">
        <v>0.274554</v>
      </c>
      <c r="D23" s="7">
        <v>1.088031</v>
      </c>
      <c r="E23" s="7">
        <v>-0.1284</v>
      </c>
      <c r="F23" s="7">
        <v>1.0195075388</v>
      </c>
      <c r="H23">
        <f t="shared" si="0"/>
        <v>0</v>
      </c>
      <c r="I23">
        <v>0</v>
      </c>
      <c r="K23">
        <f>INIT_AQ*C23/365*(1+D23*E23)*IF($C$9="Y",F23,1)</f>
        <v>2.3943352113186194</v>
      </c>
      <c r="L23">
        <f t="shared" si="1"/>
        <v>0</v>
      </c>
      <c r="N23">
        <f>C23/365*(1+D23*E23)</f>
        <v>0.0006471176246807081</v>
      </c>
      <c r="O23">
        <f>NEW_AQ*C23/365*(1+D23*E23)</f>
        <v>2.153773837387661</v>
      </c>
    </row>
    <row r="24" spans="2:15" ht="12.75">
      <c r="B24" s="8">
        <v>39672</v>
      </c>
      <c r="C24" s="7">
        <v>0.275629</v>
      </c>
      <c r="D24" s="7">
        <v>1.087707</v>
      </c>
      <c r="E24" s="7">
        <v>-0.084</v>
      </c>
      <c r="F24" s="7">
        <v>1.0280910003</v>
      </c>
      <c r="H24">
        <f t="shared" si="0"/>
        <v>0</v>
      </c>
      <c r="I24">
        <v>0</v>
      </c>
      <c r="K24">
        <f>INIT_AQ*C24/365*(1+D24*E24)*IF($C$9="Y",F24,1)</f>
        <v>2.538762584624404</v>
      </c>
      <c r="L24">
        <f t="shared" si="1"/>
        <v>0</v>
      </c>
      <c r="N24">
        <f>C24/365*(1+D24*E24)</f>
        <v>0.0006861520498984877</v>
      </c>
      <c r="O24">
        <f>NEW_AQ*C24/365*(1+D24*E24)</f>
        <v>2.2836904407764194</v>
      </c>
    </row>
    <row r="25" spans="2:15" ht="12.75">
      <c r="B25" s="8">
        <v>39673</v>
      </c>
      <c r="C25" s="7">
        <v>0.276712</v>
      </c>
      <c r="D25" s="7">
        <v>1.08736</v>
      </c>
      <c r="E25" s="7">
        <v>0.0022</v>
      </c>
      <c r="F25" s="7">
        <v>1.0422687065</v>
      </c>
      <c r="H25">
        <f t="shared" si="0"/>
        <v>0</v>
      </c>
      <c r="I25">
        <v>0</v>
      </c>
      <c r="K25">
        <f>INIT_AQ*C25/365*(1+D25*E25)*IF($C$9="Y",F25,1)</f>
        <v>2.8117359135917943</v>
      </c>
      <c r="L25">
        <f t="shared" si="1"/>
        <v>0</v>
      </c>
      <c r="N25">
        <f>C25/365*(1+D25*E25)</f>
        <v>0.0007599286252950795</v>
      </c>
      <c r="O25">
        <f>NEW_AQ*C25/365*(1+D25*E25)</f>
        <v>2.529237852623901</v>
      </c>
    </row>
    <row r="26" spans="2:15" ht="12.75">
      <c r="B26" s="8">
        <v>39674</v>
      </c>
      <c r="C26" s="7">
        <v>0.277787</v>
      </c>
      <c r="D26" s="7">
        <v>1.087041</v>
      </c>
      <c r="E26" s="7">
        <v>-0.0308</v>
      </c>
      <c r="F26" s="7">
        <v>1.0376543549</v>
      </c>
      <c r="H26">
        <f t="shared" si="0"/>
        <v>0</v>
      </c>
      <c r="I26">
        <v>0</v>
      </c>
      <c r="K26">
        <f>INIT_AQ*C26/365*(1+D26*E26)*IF($C$9="Y",F26,1)</f>
        <v>2.7216434816216237</v>
      </c>
      <c r="L26">
        <f t="shared" si="1"/>
        <v>0</v>
      </c>
      <c r="N26">
        <f>C26/365*(1+D26*E26)</f>
        <v>0.0007355793193571957</v>
      </c>
      <c r="O26">
        <f>NEW_AQ*C26/365*(1+D26*E26)</f>
        <v>2.4481971019358975</v>
      </c>
    </row>
    <row r="27" spans="2:15" ht="12.75">
      <c r="B27" s="8">
        <v>39675</v>
      </c>
      <c r="C27" s="7">
        <v>0.284053</v>
      </c>
      <c r="D27" s="7">
        <v>1.069235</v>
      </c>
      <c r="E27" s="7">
        <v>-0.0802</v>
      </c>
      <c r="F27" s="7">
        <v>1.0369483083</v>
      </c>
      <c r="G27" s="6"/>
      <c r="H27">
        <f t="shared" si="0"/>
        <v>1</v>
      </c>
      <c r="I27">
        <v>0</v>
      </c>
      <c r="K27">
        <f>INIT_AQ*C27/365*(1+D27*E27)*IF($C$9="Y",F27,1)</f>
        <v>2.6325216505159545</v>
      </c>
      <c r="L27">
        <f t="shared" si="1"/>
        <v>2.3680294348239204</v>
      </c>
      <c r="N27">
        <f>C27/365*(1+D27*E27)</f>
        <v>0.0007114923379772849</v>
      </c>
      <c r="O27">
        <f>NEW_AQ*C27/365*(1+D27*E27)</f>
        <v>2.3680294348239217</v>
      </c>
    </row>
    <row r="28" spans="2:15" ht="12.75">
      <c r="B28" s="8">
        <v>39676</v>
      </c>
      <c r="C28" s="7">
        <v>0.288404</v>
      </c>
      <c r="D28" s="7">
        <v>1.032689</v>
      </c>
      <c r="E28" s="7">
        <v>-0.1146</v>
      </c>
      <c r="F28" s="7">
        <v>1.0497638861</v>
      </c>
      <c r="H28">
        <f t="shared" si="0"/>
        <v>1</v>
      </c>
      <c r="I28">
        <v>0</v>
      </c>
      <c r="K28">
        <f>INIT_AQ*C28/365*(1+D28*E28)*IF($C$9="Y",F28,1)</f>
        <v>2.5775567909706547</v>
      </c>
      <c r="L28">
        <f t="shared" si="1"/>
        <v>2.3185869524577365</v>
      </c>
      <c r="N28">
        <f>C28/365*(1+D28*E28)</f>
        <v>0.0006966369705326094</v>
      </c>
      <c r="O28">
        <f>NEW_AQ*C28/365*(1+D28*E28)</f>
        <v>2.318586952457738</v>
      </c>
    </row>
    <row r="29" spans="2:15" ht="12.75">
      <c r="B29" s="8">
        <v>39677</v>
      </c>
      <c r="C29" s="7">
        <v>0.292929</v>
      </c>
      <c r="D29" s="7">
        <v>1.019894</v>
      </c>
      <c r="E29" s="7">
        <v>-0.0791</v>
      </c>
      <c r="F29" s="7">
        <v>1.0442473436</v>
      </c>
      <c r="H29">
        <f t="shared" si="0"/>
        <v>1</v>
      </c>
      <c r="I29">
        <v>0</v>
      </c>
      <c r="K29">
        <f>INIT_AQ*C29/365*(1+D29*E29)*IF($C$9="Y",F29,1)</f>
        <v>2.729863634256508</v>
      </c>
      <c r="L29">
        <f t="shared" si="1"/>
        <v>2.455591367200281</v>
      </c>
      <c r="N29">
        <f>C29/365*(1+D29*E29)</f>
        <v>0.0007378009822314887</v>
      </c>
      <c r="O29">
        <f>NEW_AQ*C29/365*(1+D29*E29)</f>
        <v>2.4555913672002823</v>
      </c>
    </row>
    <row r="30" spans="2:15" ht="12.75">
      <c r="B30" s="8">
        <v>39678</v>
      </c>
      <c r="C30" s="7">
        <v>0.284253</v>
      </c>
      <c r="D30" s="7">
        <v>1.079299</v>
      </c>
      <c r="E30" s="7">
        <v>-0.0592</v>
      </c>
      <c r="F30" s="7">
        <v>1.0281173487</v>
      </c>
      <c r="H30">
        <f t="shared" si="0"/>
        <v>1</v>
      </c>
      <c r="I30">
        <v>0</v>
      </c>
      <c r="K30">
        <f>INIT_AQ*C30/365*(1+D30*E30)*IF($C$9="Y",F30,1)</f>
        <v>2.6973587586771535</v>
      </c>
      <c r="L30">
        <f t="shared" si="1"/>
        <v>2.4263522906167645</v>
      </c>
      <c r="N30">
        <f>C30/365*(1+D30*E30)</f>
        <v>0.0007290158807235549</v>
      </c>
      <c r="O30">
        <f>NEW_AQ*C30/365*(1+D30*E30)</f>
        <v>2.426352290616766</v>
      </c>
    </row>
    <row r="31" spans="2:15" ht="12.75">
      <c r="B31" s="8">
        <v>39679</v>
      </c>
      <c r="C31" s="7">
        <v>0.285336</v>
      </c>
      <c r="D31" s="7">
        <v>1.078992</v>
      </c>
      <c r="E31" s="7">
        <v>-0.0375</v>
      </c>
      <c r="F31" s="7">
        <v>1.0326964714</v>
      </c>
      <c r="H31">
        <f t="shared" si="0"/>
        <v>1</v>
      </c>
      <c r="I31">
        <v>0</v>
      </c>
      <c r="K31">
        <f>INIT_AQ*C31/365*(1+D31*E31)*IF($C$9="Y",F31,1)</f>
        <v>2.7754123492957805</v>
      </c>
      <c r="L31">
        <f t="shared" si="1"/>
        <v>2.4965637549906203</v>
      </c>
      <c r="N31">
        <f>C31/365*(1+D31*E31)</f>
        <v>0.0007501114457556164</v>
      </c>
      <c r="O31">
        <f>NEW_AQ*C31/365*(1+D31*E31)</f>
        <v>2.4965637549906217</v>
      </c>
    </row>
    <row r="32" spans="2:15" ht="12.75">
      <c r="B32" s="8">
        <v>39680</v>
      </c>
      <c r="C32" s="7">
        <v>0.287494</v>
      </c>
      <c r="D32" s="7">
        <v>1.078417</v>
      </c>
      <c r="E32" s="7">
        <v>-0.0608</v>
      </c>
      <c r="F32" s="7">
        <v>1.0292561277</v>
      </c>
      <c r="H32">
        <f t="shared" si="0"/>
        <v>1</v>
      </c>
      <c r="I32">
        <v>0</v>
      </c>
      <c r="K32">
        <f>INIT_AQ*C32/365*(1+D32*E32)*IF($C$9="Y",F32,1)</f>
        <v>2.7232371444167947</v>
      </c>
      <c r="L32">
        <f t="shared" si="1"/>
        <v>2.449630647755893</v>
      </c>
      <c r="N32">
        <f>C32/365*(1+D32*E32)</f>
        <v>0.0007360100390315661</v>
      </c>
      <c r="O32">
        <f>NEW_AQ*C32/365*(1+D32*E32)</f>
        <v>2.449630647755894</v>
      </c>
    </row>
    <row r="33" spans="2:15" ht="12.75">
      <c r="B33" s="8">
        <v>39681</v>
      </c>
      <c r="C33" s="7">
        <v>0.290727</v>
      </c>
      <c r="D33" s="7">
        <v>1.077582</v>
      </c>
      <c r="E33" s="7">
        <v>-0.1094</v>
      </c>
      <c r="F33" s="7">
        <v>1.023219386</v>
      </c>
      <c r="H33">
        <f t="shared" si="0"/>
        <v>1</v>
      </c>
      <c r="I33">
        <v>0</v>
      </c>
      <c r="K33">
        <f>INIT_AQ*C33/365*(1+D33*E33)*IF($C$9="Y",F33,1)</f>
        <v>2.5996699680106716</v>
      </c>
      <c r="L33">
        <f t="shared" si="1"/>
        <v>2.3384783953706445</v>
      </c>
      <c r="N33">
        <f>C33/365*(1+D33*E33)</f>
        <v>0.0007026135048677491</v>
      </c>
      <c r="O33">
        <f>NEW_AQ*C33/365*(1+D33*E33)</f>
        <v>2.338478395370646</v>
      </c>
    </row>
    <row r="34" spans="2:15" ht="12.75">
      <c r="B34" s="8">
        <v>39682</v>
      </c>
      <c r="C34" s="7">
        <v>0.298329</v>
      </c>
      <c r="D34" s="7">
        <v>1.069299</v>
      </c>
      <c r="E34" s="7">
        <v>-0.0868</v>
      </c>
      <c r="F34" s="7">
        <v>1.0057339331</v>
      </c>
      <c r="H34">
        <f t="shared" si="0"/>
        <v>1</v>
      </c>
      <c r="I34">
        <v>0</v>
      </c>
      <c r="K34">
        <f>INIT_AQ*C34/365*(1+D34*E34)*IF($C$9="Y",F34,1)</f>
        <v>2.7434693923169577</v>
      </c>
      <c r="L34">
        <f t="shared" si="1"/>
        <v>2.4678301404555447</v>
      </c>
      <c r="N34">
        <f>C34/365*(1+D34*E34)</f>
        <v>0.0007414782141397184</v>
      </c>
      <c r="O34">
        <f>NEW_AQ*C34/365*(1+D34*E34)</f>
        <v>2.467830140455546</v>
      </c>
    </row>
    <row r="35" spans="2:15" ht="12.75">
      <c r="B35" s="8">
        <v>39683</v>
      </c>
      <c r="C35" s="7">
        <v>0.303954</v>
      </c>
      <c r="D35" s="7">
        <v>1.018626</v>
      </c>
      <c r="E35" s="7">
        <v>-0.1057</v>
      </c>
      <c r="F35" s="7">
        <v>1.0559993934</v>
      </c>
      <c r="H35">
        <f t="shared" si="0"/>
        <v>1</v>
      </c>
      <c r="I35">
        <v>0</v>
      </c>
      <c r="K35">
        <f>INIT_AQ*C35/365*(1+D35*E35)*IF($C$9="Y",F35,1)</f>
        <v>2.7494309445287333</v>
      </c>
      <c r="L35">
        <f t="shared" si="1"/>
        <v>2.473192729253991</v>
      </c>
      <c r="N35">
        <f>C35/365*(1+D35*E35)</f>
        <v>0.0007430894444672251</v>
      </c>
      <c r="O35">
        <f>NEW_AQ*C35/365*(1+D35*E35)</f>
        <v>2.4731927292539924</v>
      </c>
    </row>
    <row r="36" spans="2:15" ht="12.75">
      <c r="B36" s="8">
        <v>39684</v>
      </c>
      <c r="C36" s="7">
        <v>0.309717</v>
      </c>
      <c r="D36" s="7">
        <v>1.018962</v>
      </c>
      <c r="E36" s="7">
        <v>-0.1206</v>
      </c>
      <c r="F36" s="7">
        <v>1.0458776162</v>
      </c>
      <c r="H36">
        <f t="shared" si="0"/>
        <v>1</v>
      </c>
      <c r="I36">
        <v>0</v>
      </c>
      <c r="K36">
        <f>INIT_AQ*C36/365*(1+D36*E36)*IF($C$9="Y",F36,1)</f>
        <v>2.753781905364083</v>
      </c>
      <c r="L36">
        <f t="shared" si="1"/>
        <v>2.477106544483527</v>
      </c>
      <c r="N36">
        <f>C36/365*(1+D36*E36)</f>
        <v>0.0007442653798281305</v>
      </c>
      <c r="O36">
        <f>NEW_AQ*C36/365*(1+D36*E36)</f>
        <v>2.477106544483529</v>
      </c>
    </row>
    <row r="37" spans="2:15" ht="12.75">
      <c r="B37" s="8">
        <v>39685</v>
      </c>
      <c r="C37" s="7">
        <v>0.301501</v>
      </c>
      <c r="D37" s="7">
        <v>1.024876</v>
      </c>
      <c r="E37" s="7">
        <v>-0.1062</v>
      </c>
      <c r="F37" s="7">
        <v>1.0389274371</v>
      </c>
      <c r="H37">
        <f t="shared" si="0"/>
        <v>1</v>
      </c>
      <c r="I37">
        <v>0</v>
      </c>
      <c r="K37">
        <f>INIT_AQ*C37/365*(1+D37*E37)*IF($C$9="Y",F37,1)</f>
        <v>2.7236569657262044</v>
      </c>
      <c r="L37">
        <f t="shared" si="1"/>
        <v>2.450008289177324</v>
      </c>
      <c r="N37">
        <f>C37/365*(1+D37*E37)</f>
        <v>0.0007361235042503255</v>
      </c>
      <c r="O37">
        <f>NEW_AQ*C37/365*(1+D37*E37)</f>
        <v>2.450008289177325</v>
      </c>
    </row>
    <row r="38" spans="2:15" ht="12.75">
      <c r="B38" s="8">
        <v>39686</v>
      </c>
      <c r="C38" s="7">
        <v>0.304742</v>
      </c>
      <c r="D38" s="7">
        <v>1.074141</v>
      </c>
      <c r="E38" s="7">
        <v>-0.147</v>
      </c>
      <c r="F38" s="7">
        <v>1.0238814077</v>
      </c>
      <c r="H38">
        <f t="shared" si="0"/>
        <v>1</v>
      </c>
      <c r="I38">
        <v>0</v>
      </c>
      <c r="K38">
        <f>INIT_AQ*C38/365*(1+D38*E38)*IF($C$9="Y",F38,1)</f>
        <v>2.6013901827542307</v>
      </c>
      <c r="L38">
        <f t="shared" si="1"/>
        <v>2.340025778331832</v>
      </c>
      <c r="N38">
        <f>C38/365*(1+D38*E38)</f>
        <v>0.0007030784277714138</v>
      </c>
      <c r="O38">
        <f>NEW_AQ*C38/365*(1+D38*E38)</f>
        <v>2.3400257783318335</v>
      </c>
    </row>
    <row r="39" spans="2:15" ht="12.75">
      <c r="B39" s="8">
        <v>39687</v>
      </c>
      <c r="C39" s="7">
        <v>0.307975</v>
      </c>
      <c r="D39" s="7">
        <v>1.078785</v>
      </c>
      <c r="E39" s="7">
        <v>-0.177</v>
      </c>
      <c r="F39" s="7">
        <v>1.028374818</v>
      </c>
      <c r="H39">
        <f t="shared" si="0"/>
        <v>1</v>
      </c>
      <c r="I39">
        <v>0</v>
      </c>
      <c r="K39">
        <f>INIT_AQ*C39/365*(1+D39*E39)*IF($C$9="Y",F39,1)</f>
        <v>2.5258200084531848</v>
      </c>
      <c r="L39">
        <f t="shared" si="1"/>
        <v>2.2720482188293007</v>
      </c>
      <c r="N39">
        <f>C39/365*(1+D39*E39)</f>
        <v>0.0006826540563386986</v>
      </c>
      <c r="O39">
        <f>NEW_AQ*C39/365*(1+D39*E39)</f>
        <v>2.272048218829302</v>
      </c>
    </row>
    <row r="40" spans="2:15" ht="12.75">
      <c r="B40" s="8">
        <v>39688</v>
      </c>
      <c r="C40" s="7">
        <v>0.312283</v>
      </c>
      <c r="D40" s="7">
        <v>1.077756</v>
      </c>
      <c r="E40" s="7">
        <v>-0.2269</v>
      </c>
      <c r="F40" s="7">
        <v>1.0210227048</v>
      </c>
      <c r="H40">
        <f t="shared" si="0"/>
        <v>1</v>
      </c>
      <c r="I40">
        <v>0</v>
      </c>
      <c r="K40">
        <f>INIT_AQ*C40/365*(1+D40*E40)*IF($C$9="Y",F40,1)</f>
        <v>2.3914816133036862</v>
      </c>
      <c r="L40">
        <f t="shared" si="1"/>
        <v>2.1512069433629923</v>
      </c>
      <c r="N40">
        <f>C40/365*(1+D40*E40)</f>
        <v>0.0006463463819739693</v>
      </c>
      <c r="O40">
        <f>NEW_AQ*C40/365*(1+D40*E40)</f>
        <v>2.1512069433629937</v>
      </c>
    </row>
    <row r="41" spans="2:15" ht="12.75">
      <c r="B41" s="8">
        <v>39689</v>
      </c>
      <c r="C41" s="7">
        <v>0.321392</v>
      </c>
      <c r="D41" s="7">
        <v>1.061506</v>
      </c>
      <c r="E41" s="7">
        <v>-0.2662</v>
      </c>
      <c r="F41" s="7">
        <v>1.0212643813</v>
      </c>
      <c r="H41">
        <f t="shared" si="0"/>
        <v>1</v>
      </c>
      <c r="I41">
        <v>0</v>
      </c>
      <c r="K41">
        <f>INIT_AQ*C41/365*(1+D41*E41)*IF($C$9="Y",F41,1)</f>
        <v>2.3373389760697565</v>
      </c>
      <c r="L41">
        <f t="shared" si="1"/>
        <v>2.1025040737688103</v>
      </c>
      <c r="N41">
        <f>C41/365*(1+D41*E41)</f>
        <v>0.0006317132367756099</v>
      </c>
      <c r="O41">
        <f>NEW_AQ*C41/365*(1+D41*E41)</f>
        <v>2.102504073768811</v>
      </c>
    </row>
    <row r="42" spans="2:15" ht="12.75">
      <c r="B42" s="8">
        <v>39690</v>
      </c>
      <c r="C42" s="7">
        <v>0.329496</v>
      </c>
      <c r="D42" s="7">
        <v>1.028934</v>
      </c>
      <c r="E42" s="7">
        <v>-0.2891</v>
      </c>
      <c r="F42" s="7">
        <v>1.0370677654</v>
      </c>
      <c r="H42">
        <f t="shared" si="0"/>
        <v>1</v>
      </c>
      <c r="I42">
        <v>0</v>
      </c>
      <c r="K42">
        <f>INIT_AQ*C42/365*(1+D42*E42)*IF($C$9="Y",F42,1)</f>
        <v>2.3465352545419647</v>
      </c>
      <c r="L42">
        <f t="shared" si="1"/>
        <v>2.1107763924822227</v>
      </c>
      <c r="N42">
        <f>C42/365*(1+D42*E42)</f>
        <v>0.0006341987174437743</v>
      </c>
      <c r="O42">
        <f>NEW_AQ*C42/365*(1+D42*E42)</f>
        <v>2.110776392482224</v>
      </c>
    </row>
    <row r="43" spans="2:15" ht="12.75">
      <c r="B43" s="8">
        <v>39691</v>
      </c>
      <c r="C43" s="7">
        <v>0.336577</v>
      </c>
      <c r="D43" s="7">
        <v>1.03328</v>
      </c>
      <c r="E43" s="7">
        <v>-0.2618</v>
      </c>
      <c r="F43" s="7">
        <v>1.0345631681</v>
      </c>
      <c r="H43">
        <f t="shared" si="0"/>
        <v>1</v>
      </c>
      <c r="I43">
        <v>0</v>
      </c>
      <c r="K43">
        <f>INIT_AQ*C43/365*(1+D43*E43)*IF($C$9="Y",F43,1)</f>
        <v>2.4889205173025495</v>
      </c>
      <c r="L43">
        <f t="shared" si="1"/>
        <v>2.238856058317495</v>
      </c>
      <c r="N43">
        <f>C43/365*(1+D43*E43)</f>
        <v>0.0006726812208925809</v>
      </c>
      <c r="O43">
        <f>NEW_AQ*C43/365*(1+D43*E43)</f>
        <v>2.2388560583174963</v>
      </c>
    </row>
    <row r="44" spans="2:15" ht="12.75">
      <c r="B44" s="8">
        <v>39692</v>
      </c>
      <c r="C44" s="7">
        <v>0.328456</v>
      </c>
      <c r="D44" s="7">
        <v>1.074058</v>
      </c>
      <c r="E44" s="7">
        <v>-0.2209</v>
      </c>
      <c r="F44" s="7">
        <v>1.0300546211</v>
      </c>
      <c r="H44">
        <f t="shared" si="0"/>
        <v>1</v>
      </c>
      <c r="I44">
        <v>0</v>
      </c>
      <c r="K44">
        <f>INIT_AQ*C44/365*(1+D44*E44)*IF($C$9="Y",F44,1)</f>
        <v>2.539585954174839</v>
      </c>
      <c r="L44">
        <f t="shared" si="1"/>
        <v>2.2844310855231704</v>
      </c>
      <c r="N44">
        <f>C44/365*(1+D44*E44)</f>
        <v>0.0006863745822094159</v>
      </c>
      <c r="O44">
        <f>NEW_AQ*C44/365*(1+D44*E44)</f>
        <v>2.2844310855231718</v>
      </c>
    </row>
    <row r="45" spans="2:15" ht="12.75">
      <c r="B45" s="8">
        <v>39693</v>
      </c>
      <c r="C45" s="7">
        <v>0.332764</v>
      </c>
      <c r="D45" s="7">
        <v>1.073154</v>
      </c>
      <c r="E45" s="7">
        <v>-0.1402</v>
      </c>
      <c r="F45" s="7">
        <v>1.0458420321</v>
      </c>
      <c r="H45">
        <f t="shared" si="0"/>
        <v>1</v>
      </c>
      <c r="I45">
        <v>0</v>
      </c>
      <c r="K45">
        <f>INIT_AQ*C45/365*(1+D45*E45)*IF($C$9="Y",F45,1)</f>
        <v>2.8657016593455524</v>
      </c>
      <c r="L45">
        <f t="shared" si="1"/>
        <v>2.5777816032107475</v>
      </c>
      <c r="N45">
        <f>C45/365*(1+D45*E45)</f>
        <v>0.0007745139619852844</v>
      </c>
      <c r="O45">
        <f>NEW_AQ*C45/365*(1+D45*E45)</f>
        <v>2.577781603210749</v>
      </c>
    </row>
    <row r="46" spans="2:15" ht="12.75">
      <c r="B46" s="8">
        <v>39694</v>
      </c>
      <c r="C46" s="7">
        <v>0.338155</v>
      </c>
      <c r="D46" s="7">
        <v>1.072027</v>
      </c>
      <c r="E46" s="7">
        <v>-0.1097</v>
      </c>
      <c r="F46" s="7">
        <v>1.0529815222</v>
      </c>
      <c r="H46">
        <f t="shared" si="0"/>
        <v>1</v>
      </c>
      <c r="I46">
        <v>0</v>
      </c>
      <c r="K46">
        <f>INIT_AQ*C46/365*(1+D46*E46)*IF($C$9="Y",F46,1)</f>
        <v>3.024750116237836</v>
      </c>
      <c r="L46">
        <f t="shared" si="1"/>
        <v>2.7208502945586166</v>
      </c>
      <c r="N46">
        <f>C46/365*(1+D46*E46)</f>
        <v>0.0008175000314156315</v>
      </c>
      <c r="O46">
        <f>NEW_AQ*C46/365*(1+D46*E46)</f>
        <v>2.7208502945586184</v>
      </c>
    </row>
    <row r="47" spans="2:15" ht="12.75">
      <c r="B47" s="8">
        <v>39695</v>
      </c>
      <c r="C47" s="7">
        <v>0.343546</v>
      </c>
      <c r="D47" s="7">
        <v>1.070943</v>
      </c>
      <c r="E47" s="7">
        <v>-0.0796</v>
      </c>
      <c r="F47" s="7">
        <v>1.0591825774</v>
      </c>
      <c r="H47">
        <f t="shared" si="0"/>
        <v>1</v>
      </c>
      <c r="I47">
        <v>0</v>
      </c>
      <c r="K47">
        <f>INIT_AQ*C47/365*(1+D47*E47)*IF($C$9="Y",F47,1)</f>
        <v>3.1856464013267165</v>
      </c>
      <c r="L47">
        <f t="shared" si="1"/>
        <v>2.865581160863027</v>
      </c>
      <c r="N47">
        <f>C47/365*(1+D47*E47)</f>
        <v>0.0008609855138720855</v>
      </c>
      <c r="O47">
        <f>NEW_AQ*C47/365*(1+D47*E47)</f>
        <v>2.865581160863028</v>
      </c>
    </row>
    <row r="48" spans="2:15" ht="12.75">
      <c r="B48" s="8">
        <v>39696</v>
      </c>
      <c r="C48" s="7">
        <v>0.355429</v>
      </c>
      <c r="D48" s="7">
        <v>1.055891</v>
      </c>
      <c r="E48" s="7">
        <v>-0.0302</v>
      </c>
      <c r="F48" s="7">
        <v>1.0743621508</v>
      </c>
      <c r="H48">
        <f t="shared" si="0"/>
        <v>1</v>
      </c>
      <c r="I48">
        <v>0</v>
      </c>
      <c r="K48">
        <f>INIT_AQ*C48/365*(1+D48*E48)*IF($C$9="Y",F48,1)</f>
        <v>3.488087443568806</v>
      </c>
      <c r="L48">
        <f t="shared" si="1"/>
        <v>3.1376356338766582</v>
      </c>
      <c r="N48">
        <f>C48/365*(1+D48*E48)</f>
        <v>0.0009427263360996773</v>
      </c>
      <c r="O48">
        <f>NEW_AQ*C48/365*(1+D48*E48)</f>
        <v>3.13763563387666</v>
      </c>
    </row>
    <row r="49" spans="2:15" ht="12.75">
      <c r="B49" s="8">
        <v>39697</v>
      </c>
      <c r="C49" s="7">
        <v>0.365041</v>
      </c>
      <c r="D49" s="7">
        <v>1.026353</v>
      </c>
      <c r="E49" s="7">
        <v>-0.0664</v>
      </c>
      <c r="F49" s="7">
        <v>1.0906966995</v>
      </c>
      <c r="H49">
        <f t="shared" si="0"/>
        <v>1</v>
      </c>
      <c r="I49">
        <v>0</v>
      </c>
      <c r="K49">
        <f>INIT_AQ*C49/365*(1+D49*E49)*IF($C$9="Y",F49,1)</f>
        <v>3.4482328872049135</v>
      </c>
      <c r="L49">
        <f t="shared" si="1"/>
        <v>3.101785306657868</v>
      </c>
      <c r="N49">
        <f>C49/365*(1+D49*E49)</f>
        <v>0.0009319548343797064</v>
      </c>
      <c r="O49">
        <f>NEW_AQ*C49/365*(1+D49*E49)</f>
        <v>3.10178530665787</v>
      </c>
    </row>
    <row r="50" spans="2:15" ht="12.75">
      <c r="B50" s="8">
        <v>39698</v>
      </c>
      <c r="C50" s="7">
        <v>0.373517</v>
      </c>
      <c r="D50" s="7">
        <v>1.03024</v>
      </c>
      <c r="E50" s="7">
        <v>-0.0611</v>
      </c>
      <c r="F50" s="7">
        <v>1.0817818663</v>
      </c>
      <c r="H50">
        <f t="shared" si="0"/>
        <v>1</v>
      </c>
      <c r="I50">
        <v>0</v>
      </c>
      <c r="K50">
        <f>INIT_AQ*C50/365*(1+D50*E50)*IF($C$9="Y",F50,1)</f>
        <v>3.5479956611702312</v>
      </c>
      <c r="L50">
        <f t="shared" si="1"/>
        <v>3.1915248099220697</v>
      </c>
      <c r="N50">
        <f>C50/365*(1+D50*E50)</f>
        <v>0.0009589177462622248</v>
      </c>
      <c r="O50">
        <f>NEW_AQ*C50/365*(1+D50*E50)</f>
        <v>3.191524809922072</v>
      </c>
    </row>
    <row r="51" spans="2:15" ht="12.75">
      <c r="B51" s="8">
        <v>39699</v>
      </c>
      <c r="C51" s="7">
        <v>0.366185</v>
      </c>
      <c r="D51" s="7">
        <v>1.066732</v>
      </c>
      <c r="E51" s="7">
        <v>-0.1277</v>
      </c>
      <c r="F51" s="7">
        <v>1.0603790974</v>
      </c>
      <c r="H51">
        <f t="shared" si="0"/>
        <v>1</v>
      </c>
      <c r="I51">
        <v>0</v>
      </c>
      <c r="K51">
        <f>INIT_AQ*C51/365*(1+D51*E51)*IF($C$9="Y",F51,1)</f>
        <v>3.2063557865249974</v>
      </c>
      <c r="L51">
        <f t="shared" si="1"/>
        <v>2.8842098523752218</v>
      </c>
      <c r="N51">
        <f>C51/365*(1+D51*E51)</f>
        <v>0.0008665826450067561</v>
      </c>
      <c r="O51">
        <f>NEW_AQ*C51/365*(1+D51*E51)</f>
        <v>2.8842098523752235</v>
      </c>
    </row>
    <row r="52" spans="2:15" ht="12.75">
      <c r="B52" s="8">
        <v>39700</v>
      </c>
      <c r="C52" s="7">
        <v>0.372651</v>
      </c>
      <c r="D52" s="7">
        <v>1.065633</v>
      </c>
      <c r="E52" s="7">
        <v>-0.0941</v>
      </c>
      <c r="F52" s="7">
        <v>1.0668032138</v>
      </c>
      <c r="H52">
        <f t="shared" si="0"/>
        <v>1</v>
      </c>
      <c r="I52">
        <v>0</v>
      </c>
      <c r="K52">
        <f>INIT_AQ*C52/365*(1+D52*E52)*IF($C$9="Y",F52,1)</f>
        <v>3.3987594212673753</v>
      </c>
      <c r="L52">
        <f t="shared" si="1"/>
        <v>3.0572824918149637</v>
      </c>
      <c r="N52">
        <f>C52/365*(1+D52*E52)</f>
        <v>0.0009185836273695609</v>
      </c>
      <c r="O52">
        <f>NEW_AQ*C52/365*(1+D52*E52)</f>
        <v>3.0572824918149655</v>
      </c>
    </row>
    <row r="53" spans="2:15" ht="12.75">
      <c r="B53" s="8">
        <v>39701</v>
      </c>
      <c r="C53" s="7">
        <v>0.379125</v>
      </c>
      <c r="D53" s="7">
        <v>1.06454</v>
      </c>
      <c r="E53" s="7">
        <v>-0.1963</v>
      </c>
      <c r="F53" s="7">
        <v>1.0544126997</v>
      </c>
      <c r="H53">
        <f t="shared" si="0"/>
        <v>1</v>
      </c>
      <c r="I53">
        <v>0</v>
      </c>
      <c r="K53">
        <f>INIT_AQ*C53/365*(1+D53*E53)*IF($C$9="Y",F53,1)</f>
        <v>3.0400776432314385</v>
      </c>
      <c r="L53">
        <f t="shared" si="1"/>
        <v>2.734637848813601</v>
      </c>
      <c r="N53">
        <f>C53/365*(1+D53*E53)</f>
        <v>0.000821642606278767</v>
      </c>
      <c r="O53">
        <f>NEW_AQ*C53/365*(1+D53*E53)</f>
        <v>2.734637848813602</v>
      </c>
    </row>
    <row r="54" spans="2:15" ht="12.75">
      <c r="B54" s="8">
        <v>39702</v>
      </c>
      <c r="C54" s="7">
        <v>0.385591</v>
      </c>
      <c r="D54" s="7">
        <v>1.063515</v>
      </c>
      <c r="E54" s="7">
        <v>-0.2257</v>
      </c>
      <c r="F54" s="7">
        <v>1.0514476937</v>
      </c>
      <c r="H54">
        <f t="shared" si="0"/>
        <v>1</v>
      </c>
      <c r="I54">
        <v>0</v>
      </c>
      <c r="K54">
        <f>INIT_AQ*C54/365*(1+D54*E54)*IF($C$9="Y",F54,1)</f>
        <v>2.9704972035948276</v>
      </c>
      <c r="L54">
        <f t="shared" si="1"/>
        <v>2.672048229041551</v>
      </c>
      <c r="N54">
        <f>C54/365*(1+D54*E54)</f>
        <v>0.0008028370820526562</v>
      </c>
      <c r="O54">
        <f>NEW_AQ*C54/365*(1+D54*E54)</f>
        <v>2.6720482290415526</v>
      </c>
    </row>
    <row r="55" spans="2:15" ht="12.75">
      <c r="B55" s="8">
        <v>39703</v>
      </c>
      <c r="C55" s="7">
        <v>0.400447</v>
      </c>
      <c r="D55" s="7">
        <v>1.049926</v>
      </c>
      <c r="E55" s="7">
        <v>-0.1325</v>
      </c>
      <c r="F55" s="7">
        <v>1.0744617311</v>
      </c>
      <c r="H55">
        <f t="shared" si="0"/>
        <v>1</v>
      </c>
      <c r="I55">
        <v>0</v>
      </c>
      <c r="K55">
        <f>INIT_AQ*C55/365*(1+D55*E55)*IF($C$9="Y",F55,1)</f>
        <v>3.494611859668464</v>
      </c>
      <c r="L55">
        <f t="shared" si="1"/>
        <v>3.1435045350368824</v>
      </c>
      <c r="N55">
        <f>C55/365*(1+D55*E55)</f>
        <v>0.0009444896918022876</v>
      </c>
      <c r="O55">
        <f>NEW_AQ*C55/365*(1+D55*E55)</f>
        <v>3.143504535036885</v>
      </c>
    </row>
    <row r="56" spans="2:15" ht="12.75">
      <c r="B56" s="8">
        <v>39704</v>
      </c>
      <c r="C56" s="7">
        <v>0.412798</v>
      </c>
      <c r="D56" s="7">
        <v>1.023589</v>
      </c>
      <c r="E56" s="7">
        <v>-0.1691</v>
      </c>
      <c r="F56" s="7">
        <v>1.0911291853</v>
      </c>
      <c r="H56">
        <f t="shared" si="0"/>
        <v>1</v>
      </c>
      <c r="I56">
        <v>0</v>
      </c>
      <c r="K56">
        <f>INIT_AQ*C56/365*(1+D56*E56)*IF($C$9="Y",F56,1)</f>
        <v>3.460232380018069</v>
      </c>
      <c r="L56">
        <f t="shared" si="1"/>
        <v>3.1125791978226154</v>
      </c>
      <c r="N56">
        <f>C56/365*(1+D56*E56)</f>
        <v>0.0009351979405454241</v>
      </c>
      <c r="O56">
        <f>NEW_AQ*C56/365*(1+D56*E56)</f>
        <v>3.112579197822617</v>
      </c>
    </row>
    <row r="57" spans="2:15" ht="12.75">
      <c r="B57" s="8">
        <v>39705</v>
      </c>
      <c r="C57" s="7">
        <v>0.423892</v>
      </c>
      <c r="D57" s="7">
        <v>1.026935</v>
      </c>
      <c r="E57" s="7">
        <v>-0.1912</v>
      </c>
      <c r="F57" s="7">
        <v>1.0788532939</v>
      </c>
      <c r="H57">
        <f t="shared" si="0"/>
        <v>1</v>
      </c>
      <c r="I57">
        <v>0</v>
      </c>
      <c r="K57">
        <f>INIT_AQ*C57/365*(1+D57*E57)*IF($C$9="Y",F57,1)</f>
        <v>3.4532740421238666</v>
      </c>
      <c r="L57">
        <f t="shared" si="1"/>
        <v>3.1063199714463794</v>
      </c>
      <c r="N57">
        <f>C57/365*(1+D57*E57)</f>
        <v>0.0009333173086821261</v>
      </c>
      <c r="O57">
        <f>NEW_AQ*C57/365*(1+D57*E57)</f>
        <v>3.106319971446381</v>
      </c>
    </row>
    <row r="58" spans="2:15" ht="12.75">
      <c r="B58" s="8">
        <v>39706</v>
      </c>
      <c r="C58" s="7">
        <v>0.41577</v>
      </c>
      <c r="D58" s="7">
        <v>1.059124</v>
      </c>
      <c r="E58" s="7">
        <v>-0.1576</v>
      </c>
      <c r="F58" s="7">
        <v>1.0703223594</v>
      </c>
      <c r="H58">
        <f t="shared" si="0"/>
        <v>1</v>
      </c>
      <c r="I58">
        <v>0</v>
      </c>
      <c r="K58">
        <f>INIT_AQ*C58/365*(1+D58*E58)*IF($C$9="Y",F58,1)</f>
        <v>3.5111532882928826</v>
      </c>
      <c r="L58">
        <f t="shared" si="1"/>
        <v>3.158384028950631</v>
      </c>
      <c r="N58">
        <f>C58/365*(1+D58*E58)</f>
        <v>0.0009489603481872657</v>
      </c>
      <c r="O58">
        <f>NEW_AQ*C58/365*(1+D58*E58)</f>
        <v>3.158384028950633</v>
      </c>
    </row>
    <row r="59" spans="2:15" ht="12.75">
      <c r="B59" s="8">
        <v>39707</v>
      </c>
      <c r="C59" s="7">
        <v>0.42332</v>
      </c>
      <c r="D59" s="7">
        <v>1.058109</v>
      </c>
      <c r="E59" s="7">
        <v>-0.0528</v>
      </c>
      <c r="F59" s="7">
        <v>1.0836431841</v>
      </c>
      <c r="H59">
        <f t="shared" si="0"/>
        <v>1</v>
      </c>
      <c r="I59">
        <v>0</v>
      </c>
      <c r="K59">
        <f>INIT_AQ*C59/365*(1+D59*E59)*IF($C$9="Y",F59,1)</f>
        <v>4.051448225755406</v>
      </c>
      <c r="L59">
        <f t="shared" si="1"/>
        <v>3.6443949664663187</v>
      </c>
      <c r="N59">
        <f>C59/365*(1+D59*E59)</f>
        <v>0.0010949860069609204</v>
      </c>
      <c r="O59">
        <f>NEW_AQ*C59/365*(1+D59*E59)</f>
        <v>3.6443949664663204</v>
      </c>
    </row>
    <row r="60" spans="2:15" ht="12.75">
      <c r="B60" s="8">
        <v>39708</v>
      </c>
      <c r="C60" s="7">
        <v>0.431944</v>
      </c>
      <c r="D60" s="7">
        <v>1.057009</v>
      </c>
      <c r="E60" s="7">
        <v>-0.0738</v>
      </c>
      <c r="F60" s="7">
        <v>1.0836899243</v>
      </c>
      <c r="H60">
        <f t="shared" si="0"/>
        <v>1</v>
      </c>
      <c r="I60">
        <v>0</v>
      </c>
      <c r="K60">
        <f>INIT_AQ*C60/365*(1+D60*E60)*IF($C$9="Y",F60,1)</f>
        <v>4.037046991802362</v>
      </c>
      <c r="L60">
        <f t="shared" si="1"/>
        <v>3.631440639617037</v>
      </c>
      <c r="N60">
        <f>C60/365*(1+D60*E60)</f>
        <v>0.001091093781568206</v>
      </c>
      <c r="O60">
        <f>NEW_AQ*C60/365*(1+D60*E60)</f>
        <v>3.6314406396170393</v>
      </c>
    </row>
    <row r="61" spans="2:15" ht="12.75">
      <c r="B61" s="8">
        <v>39709</v>
      </c>
      <c r="C61" s="7">
        <v>0.440568</v>
      </c>
      <c r="D61" s="7">
        <v>1.055952</v>
      </c>
      <c r="E61" s="7">
        <v>-0.073</v>
      </c>
      <c r="F61" s="7">
        <v>1.0855423318</v>
      </c>
      <c r="H61">
        <f t="shared" si="0"/>
        <v>1</v>
      </c>
      <c r="I61">
        <v>0</v>
      </c>
      <c r="K61">
        <f>INIT_AQ*C61/365*(1+D61*E61)*IF($C$9="Y",F61,1)</f>
        <v>4.121769971877278</v>
      </c>
      <c r="L61">
        <f t="shared" si="1"/>
        <v>3.707651412882313</v>
      </c>
      <c r="N61">
        <f>C61/365*(1+D61*E61)</f>
        <v>0.0011139918842911563</v>
      </c>
      <c r="O61">
        <f>NEW_AQ*C61/365*(1+D61*E61)</f>
        <v>3.707651412882315</v>
      </c>
    </row>
    <row r="62" spans="2:15" ht="12.75">
      <c r="B62" s="8">
        <v>39710</v>
      </c>
      <c r="C62" s="7">
        <v>0.457547</v>
      </c>
      <c r="D62" s="7">
        <v>1.044037</v>
      </c>
      <c r="E62" s="7">
        <v>-0.1771</v>
      </c>
      <c r="F62" s="7">
        <v>1.0830101072</v>
      </c>
      <c r="H62">
        <f t="shared" si="0"/>
        <v>1</v>
      </c>
      <c r="I62">
        <v>0</v>
      </c>
      <c r="K62">
        <f>INIT_AQ*C62/365*(1+D62*E62)*IF($C$9="Y",F62,1)</f>
        <v>3.7805590243539737</v>
      </c>
      <c r="L62">
        <f t="shared" si="1"/>
        <v>3.4007222876988665</v>
      </c>
      <c r="N62">
        <f>C62/365*(1+D62*E62)</f>
        <v>0.0010217727092848576</v>
      </c>
      <c r="O62">
        <f>NEW_AQ*C62/365*(1+D62*E62)</f>
        <v>3.400722287698868</v>
      </c>
    </row>
    <row r="63" spans="2:15" ht="12.75">
      <c r="B63" s="8">
        <v>39711</v>
      </c>
      <c r="C63" s="7">
        <v>0.472767</v>
      </c>
      <c r="D63" s="7">
        <v>1.020927</v>
      </c>
      <c r="E63" s="7">
        <v>-0.2173</v>
      </c>
      <c r="F63" s="7">
        <v>1.1000516514</v>
      </c>
      <c r="H63">
        <f t="shared" si="0"/>
        <v>1</v>
      </c>
      <c r="I63">
        <v>0</v>
      </c>
      <c r="K63">
        <f>INIT_AQ*C63/365*(1+D63*E63)*IF($C$9="Y",F63,1)</f>
        <v>3.7292437123474356</v>
      </c>
      <c r="L63">
        <f t="shared" si="1"/>
        <v>3.3545626789963743</v>
      </c>
      <c r="N63">
        <f>C63/365*(1+D63*E63)</f>
        <v>0.0010079037060398473</v>
      </c>
      <c r="O63">
        <f>NEW_AQ*C63/365*(1+D63*E63)</f>
        <v>3.3545626789963756</v>
      </c>
    </row>
    <row r="64" spans="2:15" ht="12.75">
      <c r="B64" s="8">
        <v>39712</v>
      </c>
      <c r="C64" s="7">
        <v>0.485456</v>
      </c>
      <c r="D64" s="7">
        <v>1.023844</v>
      </c>
      <c r="E64" s="7">
        <v>-0.2108</v>
      </c>
      <c r="F64" s="7">
        <v>1.0913699205</v>
      </c>
      <c r="H64">
        <f t="shared" si="0"/>
        <v>1</v>
      </c>
      <c r="I64">
        <v>0</v>
      </c>
      <c r="K64">
        <f>INIT_AQ*C64/365*(1+D64*E64)*IF($C$9="Y",F64,1)</f>
        <v>3.8589663978482047</v>
      </c>
      <c r="L64">
        <f t="shared" si="1"/>
        <v>3.4712519900111656</v>
      </c>
      <c r="N64">
        <f>C64/365*(1+D64*E64)</f>
        <v>0.0010429638913103255</v>
      </c>
      <c r="O64">
        <f>NEW_AQ*C64/365*(1+D64*E64)</f>
        <v>3.471251990011167</v>
      </c>
    </row>
    <row r="65" spans="2:15" ht="12.75">
      <c r="B65" s="8">
        <v>39713</v>
      </c>
      <c r="C65" s="7">
        <v>0.477222</v>
      </c>
      <c r="D65" s="7">
        <v>1.05187</v>
      </c>
      <c r="E65" s="7">
        <v>-0.1821</v>
      </c>
      <c r="F65" s="7">
        <v>1.0813182264</v>
      </c>
      <c r="H65">
        <f t="shared" si="0"/>
        <v>1</v>
      </c>
      <c r="I65">
        <v>0</v>
      </c>
      <c r="K65">
        <f>INIT_AQ*C65/365*(1+D65*E65)*IF($C$9="Y",F65,1)</f>
        <v>3.9109735997310193</v>
      </c>
      <c r="L65">
        <f t="shared" si="1"/>
        <v>3.5180339736872344</v>
      </c>
      <c r="N65">
        <f>C65/365*(1+D65*E65)</f>
        <v>0.0010570198918191944</v>
      </c>
      <c r="O65">
        <f>NEW_AQ*C65/365*(1+D65*E65)</f>
        <v>3.518033973687236</v>
      </c>
    </row>
    <row r="66" spans="2:15" ht="12.75">
      <c r="B66" s="8">
        <v>39714</v>
      </c>
      <c r="C66" s="7">
        <v>0.48692</v>
      </c>
      <c r="D66" s="7">
        <v>1.050897</v>
      </c>
      <c r="E66" s="7">
        <v>-0.0912</v>
      </c>
      <c r="F66" s="7">
        <v>1.0922631904</v>
      </c>
      <c r="H66">
        <f t="shared" si="0"/>
        <v>1</v>
      </c>
      <c r="I66">
        <v>0</v>
      </c>
      <c r="K66">
        <f>INIT_AQ*C66/365*(1+D66*E66)*IF($C$9="Y",F66,1)</f>
        <v>4.462835666363108</v>
      </c>
      <c r="L66">
        <f t="shared" si="1"/>
        <v>4.014449878753549</v>
      </c>
      <c r="N66">
        <f>C66/365*(1+D66*E66)</f>
        <v>0.001206171801719759</v>
      </c>
      <c r="O66">
        <f>NEW_AQ*C66/365*(1+D66*E66)</f>
        <v>4.014449878753552</v>
      </c>
    </row>
    <row r="67" spans="2:15" ht="12.75">
      <c r="B67" s="8">
        <v>39715</v>
      </c>
      <c r="C67" s="7">
        <v>0.496628</v>
      </c>
      <c r="D67" s="7">
        <v>1.049951</v>
      </c>
      <c r="E67" s="7">
        <v>-0.1164</v>
      </c>
      <c r="F67" s="7">
        <v>1.0915751422</v>
      </c>
      <c r="H67">
        <f t="shared" si="0"/>
        <v>1</v>
      </c>
      <c r="I67">
        <v>0</v>
      </c>
      <c r="K67">
        <f>INIT_AQ*C67/365*(1+D67*E67)*IF($C$9="Y",F67,1)</f>
        <v>4.419046427692068</v>
      </c>
      <c r="L67">
        <f t="shared" si="1"/>
        <v>3.9750601908923953</v>
      </c>
      <c r="N67">
        <f>C67/365*(1+D67*E67)</f>
        <v>0.0011943368723492077</v>
      </c>
      <c r="O67">
        <f>NEW_AQ*C67/365*(1+D67*E67)</f>
        <v>3.9750601908923975</v>
      </c>
    </row>
    <row r="68" spans="2:15" ht="12.75">
      <c r="B68" s="8">
        <v>39716</v>
      </c>
      <c r="C68" s="7">
        <v>0.507401</v>
      </c>
      <c r="D68" s="7">
        <v>1.04896</v>
      </c>
      <c r="E68" s="7">
        <v>-0.2097</v>
      </c>
      <c r="F68" s="7">
        <v>1.0840635156</v>
      </c>
      <c r="H68">
        <f t="shared" si="0"/>
        <v>1</v>
      </c>
      <c r="I68">
        <v>0</v>
      </c>
      <c r="K68">
        <f>INIT_AQ*C68/365*(1+D68*E68)*IF($C$9="Y",F68,1)</f>
        <v>4.0121134380051116</v>
      </c>
      <c r="L68">
        <f t="shared" si="1"/>
        <v>3.6090121861625013</v>
      </c>
      <c r="N68">
        <f>C68/365*(1+D68*E68)</f>
        <v>0.0010843549832446247</v>
      </c>
      <c r="O68">
        <f>NEW_AQ*C68/365*(1+D68*E68)</f>
        <v>3.6090121861625026</v>
      </c>
    </row>
    <row r="69" spans="2:15" ht="12.75">
      <c r="B69" s="8">
        <v>39717</v>
      </c>
      <c r="C69" s="7">
        <v>0.526729</v>
      </c>
      <c r="D69" s="7">
        <v>1.038604</v>
      </c>
      <c r="E69" s="7">
        <v>-0.2355</v>
      </c>
      <c r="F69" s="7">
        <v>1.0901661635</v>
      </c>
      <c r="H69">
        <f t="shared" si="0"/>
        <v>1</v>
      </c>
      <c r="I69">
        <v>0</v>
      </c>
      <c r="K69">
        <f>INIT_AQ*C69/365*(1+D69*E69)*IF($C$9="Y",F69,1)</f>
        <v>4.03346325715768</v>
      </c>
      <c r="L69">
        <f t="shared" si="1"/>
        <v>3.6282169665568205</v>
      </c>
      <c r="N69">
        <f>C69/365*(1+D69*E69)</f>
        <v>0.0010901252046372108</v>
      </c>
      <c r="O69">
        <f>NEW_AQ*C69/365*(1+D69*E69)</f>
        <v>3.628216966556823</v>
      </c>
    </row>
    <row r="70" spans="2:15" ht="12.75">
      <c r="B70" s="8">
        <v>39718</v>
      </c>
      <c r="C70" s="7">
        <v>0.543847</v>
      </c>
      <c r="D70" s="7">
        <v>1.018512</v>
      </c>
      <c r="E70" s="7">
        <v>-0.2377</v>
      </c>
      <c r="F70" s="7">
        <v>1.1120473486</v>
      </c>
      <c r="H70">
        <f t="shared" si="0"/>
        <v>1</v>
      </c>
      <c r="I70">
        <v>0</v>
      </c>
      <c r="K70">
        <f>INIT_AQ*C70/365*(1+D70*E70)*IF($C$9="Y",F70,1)</f>
        <v>4.178277984412243</v>
      </c>
      <c r="L70">
        <f t="shared" si="1"/>
        <v>3.758482006036208</v>
      </c>
      <c r="N70">
        <f>C70/365*(1+D70*E70)</f>
        <v>0.0011292643201114168</v>
      </c>
      <c r="O70">
        <f>NEW_AQ*C70/365*(1+D70*E70)</f>
        <v>3.758482006036209</v>
      </c>
    </row>
    <row r="71" spans="2:15" ht="12.75">
      <c r="B71" s="8">
        <v>39719</v>
      </c>
      <c r="C71" s="7">
        <v>0.559336</v>
      </c>
      <c r="D71" s="7">
        <v>1.021025</v>
      </c>
      <c r="E71" s="7">
        <v>-0.2316</v>
      </c>
      <c r="F71" s="7">
        <v>1.1029251075</v>
      </c>
      <c r="H71">
        <f t="shared" si="0"/>
        <v>1</v>
      </c>
      <c r="I71">
        <v>0</v>
      </c>
      <c r="K71">
        <f>INIT_AQ*C71/365*(1+D71*E71)*IF($C$9="Y",F71,1)</f>
        <v>4.329204334020143</v>
      </c>
      <c r="L71">
        <f t="shared" si="1"/>
        <v>3.8942446267508317</v>
      </c>
      <c r="N71">
        <f>C71/365*(1+D71*E71)</f>
        <v>0.0011700552254108494</v>
      </c>
      <c r="O71">
        <f>NEW_AQ*C71/365*(1+D71*E71)</f>
        <v>3.894244626750834</v>
      </c>
    </row>
    <row r="72" spans="2:15" ht="12.75">
      <c r="B72" s="8">
        <v>39720</v>
      </c>
      <c r="C72" s="7">
        <v>0.640141</v>
      </c>
      <c r="D72" s="7">
        <v>1.045298</v>
      </c>
      <c r="E72" s="7">
        <v>-0.1846</v>
      </c>
      <c r="F72" s="7">
        <v>0.9717871772</v>
      </c>
      <c r="H72">
        <f t="shared" si="0"/>
        <v>1</v>
      </c>
      <c r="I72">
        <v>0</v>
      </c>
      <c r="K72">
        <f>INIT_AQ*C72/365*(1+D72*E72)*IF($C$9="Y",F72,1)</f>
        <v>5.236950657930317</v>
      </c>
      <c r="L72">
        <f t="shared" si="1"/>
        <v>4.710788723909995</v>
      </c>
      <c r="N72">
        <f>C72/365*(1+D72*E72)</f>
        <v>0.0014153920697108965</v>
      </c>
      <c r="O72">
        <f>NEW_AQ*C72/365*(1+D72*E72)</f>
        <v>4.710788723909998</v>
      </c>
    </row>
    <row r="73" spans="2:15" ht="12.75">
      <c r="B73" s="8">
        <v>39721</v>
      </c>
      <c r="C73" s="7">
        <v>0.652682</v>
      </c>
      <c r="D73" s="7">
        <v>1.044468</v>
      </c>
      <c r="E73" s="7">
        <v>-0.1003</v>
      </c>
      <c r="F73" s="7">
        <v>0.9783996998</v>
      </c>
      <c r="H73">
        <f t="shared" si="0"/>
        <v>1</v>
      </c>
      <c r="I73">
        <v>0</v>
      </c>
      <c r="K73">
        <f>INIT_AQ*C73/365*(1+D73*E73)*IF($C$9="Y",F73,1)</f>
        <v>5.923111467289739</v>
      </c>
      <c r="L73">
        <f t="shared" si="1"/>
        <v>5.328010235940963</v>
      </c>
      <c r="N73">
        <f>C73/365*(1+D73*E73)</f>
        <v>0.0016008409371053346</v>
      </c>
      <c r="O73">
        <f>NEW_AQ*C73/365*(1+D73*E73)</f>
        <v>5.328010235940965</v>
      </c>
    </row>
    <row r="74" spans="2:15" ht="12.75">
      <c r="B74" s="8">
        <v>39722</v>
      </c>
      <c r="C74" s="7">
        <v>0.659708</v>
      </c>
      <c r="D74" s="7">
        <v>0.984986</v>
      </c>
      <c r="E74" s="7">
        <v>-0.0382</v>
      </c>
      <c r="F74" s="7">
        <v>0.9955142039</v>
      </c>
      <c r="H74">
        <f t="shared" si="0"/>
        <v>1</v>
      </c>
      <c r="I74">
        <v>1</v>
      </c>
      <c r="K74">
        <f>INIT_AQ*C74/365*(1+D74*E74)*IF($C$9="Y",F74,1)</f>
        <v>6.435825818122197</v>
      </c>
      <c r="L74">
        <f t="shared" si="1"/>
        <v>0</v>
      </c>
      <c r="N74">
        <f>C74/365*(1+D74*E74)</f>
        <v>0.0017394123832762693</v>
      </c>
      <c r="O74">
        <f>NEW_AQ*C74/365*(1+D74*E74)</f>
        <v>5.789211637338724</v>
      </c>
    </row>
    <row r="75" spans="2:15" ht="12.75">
      <c r="B75" s="8">
        <v>39723</v>
      </c>
      <c r="C75" s="7">
        <v>0.673861</v>
      </c>
      <c r="D75" s="7">
        <v>0.985359</v>
      </c>
      <c r="E75" s="7">
        <v>0.1717</v>
      </c>
      <c r="F75" s="7">
        <v>1.0165090492</v>
      </c>
      <c r="H75">
        <f t="shared" si="0"/>
        <v>1</v>
      </c>
      <c r="I75">
        <v>1</v>
      </c>
      <c r="K75">
        <f>INIT_AQ*C75/365*(1+D75*E75)*IF($C$9="Y",F75,1)</f>
        <v>7.986616669173106</v>
      </c>
      <c r="L75">
        <f t="shared" si="1"/>
        <v>0</v>
      </c>
      <c r="N75">
        <f>C75/365*(1+D75*E75)</f>
        <v>0.002158545045722461</v>
      </c>
      <c r="O75">
        <f>NEW_AQ*C75/365*(1+D75*E75)</f>
        <v>7.1841929024783475</v>
      </c>
    </row>
    <row r="76" spans="2:15" ht="12.75">
      <c r="B76" s="8">
        <v>39724</v>
      </c>
      <c r="C76" s="7">
        <v>0.694896</v>
      </c>
      <c r="D76" s="7">
        <v>0.979414</v>
      </c>
      <c r="E76" s="7">
        <v>0.4688</v>
      </c>
      <c r="F76" s="7">
        <v>1.0354052335</v>
      </c>
      <c r="H76">
        <f t="shared" si="0"/>
        <v>1</v>
      </c>
      <c r="I76">
        <v>1</v>
      </c>
      <c r="K76">
        <f>INIT_AQ*C76/365*(1+D76*E76)*IF($C$9="Y",F76,1)</f>
        <v>10.27846822220445</v>
      </c>
      <c r="L76">
        <f t="shared" si="1"/>
        <v>0</v>
      </c>
      <c r="N76">
        <f>C76/365*(1+D76*E76)</f>
        <v>0.002777964384379581</v>
      </c>
      <c r="O76">
        <f>NEW_AQ*C76/365*(1+D76*E76)</f>
        <v>9.245779722385965</v>
      </c>
    </row>
    <row r="77" spans="2:15" ht="12.75">
      <c r="B77" s="8">
        <v>39725</v>
      </c>
      <c r="C77" s="7">
        <v>0.715508</v>
      </c>
      <c r="D77" s="7">
        <v>0.967816</v>
      </c>
      <c r="E77" s="7">
        <v>0.5047</v>
      </c>
      <c r="F77" s="7">
        <v>1.0350786539</v>
      </c>
      <c r="H77">
        <f t="shared" si="0"/>
        <v>1</v>
      </c>
      <c r="I77">
        <v>1</v>
      </c>
      <c r="K77">
        <f>INIT_AQ*C77/365*(1+D77*E77)*IF($C$9="Y",F77,1)</f>
        <v>10.79591779794817</v>
      </c>
      <c r="L77">
        <f t="shared" si="1"/>
        <v>0</v>
      </c>
      <c r="N77">
        <f>C77/365*(1+D77*E77)</f>
        <v>0.0029178156210670726</v>
      </c>
      <c r="O77">
        <f>NEW_AQ*C77/365*(1+D77*E77)</f>
        <v>9.711240595673797</v>
      </c>
    </row>
    <row r="78" spans="2:15" ht="12.75">
      <c r="B78" s="8">
        <v>39726</v>
      </c>
      <c r="C78" s="7">
        <v>0.737093</v>
      </c>
      <c r="D78" s="7">
        <v>0.969761</v>
      </c>
      <c r="E78" s="7">
        <v>0.2232</v>
      </c>
      <c r="F78" s="7">
        <v>1.0185610427</v>
      </c>
      <c r="H78">
        <f aca="true" t="shared" si="2" ref="H78:H141">IF(B78&gt;=$C$3,IF(B78&lt;$C$4,1,0),0)</f>
        <v>1</v>
      </c>
      <c r="I78">
        <v>1</v>
      </c>
      <c r="K78">
        <f>INIT_AQ*C78/365*(1+D78*E78)*IF($C$9="Y",F78,1)</f>
        <v>9.089199650233793</v>
      </c>
      <c r="L78">
        <f aca="true" t="shared" si="3" ref="L78:L141">(H78-I78)*K78*$D$7</f>
        <v>0</v>
      </c>
      <c r="N78">
        <f>C78/365*(1+D78*E78)</f>
        <v>0.0024565404460091334</v>
      </c>
      <c r="O78">
        <f>NEW_AQ*C78/365*(1+D78*E78)</f>
        <v>8.175998213168151</v>
      </c>
    </row>
    <row r="79" spans="2:15" ht="12.75">
      <c r="B79" s="8">
        <v>39727</v>
      </c>
      <c r="C79" s="7">
        <v>0.731757</v>
      </c>
      <c r="D79" s="7">
        <v>0.986755</v>
      </c>
      <c r="E79" s="7">
        <v>0.195</v>
      </c>
      <c r="F79" s="7">
        <v>1.0169763277</v>
      </c>
      <c r="H79">
        <f t="shared" si="2"/>
        <v>1</v>
      </c>
      <c r="I79">
        <v>1</v>
      </c>
      <c r="K79">
        <f>INIT_AQ*C79/365*(1+D79*E79)*IF($C$9="Y",F79,1)</f>
        <v>8.845125232501376</v>
      </c>
      <c r="L79">
        <f t="shared" si="3"/>
        <v>0</v>
      </c>
      <c r="N79">
        <f>C79/365*(1+D79*E79)</f>
        <v>0.0023905743871625346</v>
      </c>
      <c r="O79">
        <f>NEW_AQ*C79/365*(1+D79*E79)</f>
        <v>7.956446208585552</v>
      </c>
    </row>
    <row r="80" spans="2:15" ht="12.75">
      <c r="B80" s="8">
        <v>39728</v>
      </c>
      <c r="C80" s="7">
        <v>0.745909</v>
      </c>
      <c r="D80" s="7">
        <v>0.987058</v>
      </c>
      <c r="E80" s="7">
        <v>-0.0988</v>
      </c>
      <c r="F80" s="7">
        <v>0.9888384553</v>
      </c>
      <c r="H80">
        <f t="shared" si="2"/>
        <v>1</v>
      </c>
      <c r="I80">
        <v>1</v>
      </c>
      <c r="K80">
        <f>INIT_AQ*C80/365*(1+D80*E80)*IF($C$9="Y",F80,1)</f>
        <v>6.823884271950317</v>
      </c>
      <c r="L80">
        <f t="shared" si="3"/>
        <v>0</v>
      </c>
      <c r="N80">
        <f>C80/365*(1+D80*E80)</f>
        <v>0.0018442930464730588</v>
      </c>
      <c r="O80">
        <f>NEW_AQ*C80/365*(1+D80*E80)</f>
        <v>6.1382814506552235</v>
      </c>
    </row>
    <row r="81" spans="2:15" ht="12.75">
      <c r="B81" s="8">
        <v>39729</v>
      </c>
      <c r="C81" s="7">
        <v>0.761347</v>
      </c>
      <c r="D81" s="7">
        <v>0.987384</v>
      </c>
      <c r="E81" s="7">
        <v>-0.0761</v>
      </c>
      <c r="F81" s="7">
        <v>0.9916844342</v>
      </c>
      <c r="H81">
        <f t="shared" si="2"/>
        <v>1</v>
      </c>
      <c r="I81">
        <v>1</v>
      </c>
      <c r="K81">
        <f>INIT_AQ*C81/365*(1+D81*E81)*IF($C$9="Y",F81,1)</f>
        <v>7.137851913293016</v>
      </c>
      <c r="L81">
        <f t="shared" si="3"/>
        <v>0</v>
      </c>
      <c r="N81">
        <f>C81/365*(1+D81*E81)</f>
        <v>0.001929149165754869</v>
      </c>
      <c r="O81">
        <f>NEW_AQ*C81/365*(1+D81*E81)</f>
        <v>6.420704433249131</v>
      </c>
    </row>
    <row r="82" spans="2:15" ht="12.75">
      <c r="B82" s="8">
        <v>39730</v>
      </c>
      <c r="C82" s="7">
        <v>0.776786</v>
      </c>
      <c r="D82" s="7">
        <v>0.98769</v>
      </c>
      <c r="E82" s="7">
        <v>-0.0818</v>
      </c>
      <c r="F82" s="7">
        <v>0.9912282474</v>
      </c>
      <c r="H82">
        <f t="shared" si="2"/>
        <v>1</v>
      </c>
      <c r="I82">
        <v>1</v>
      </c>
      <c r="K82">
        <f>INIT_AQ*C82/365*(1+D82*E82)*IF($C$9="Y",F82,1)</f>
        <v>7.238082891739331</v>
      </c>
      <c r="L82">
        <f t="shared" si="3"/>
        <v>0</v>
      </c>
      <c r="N82">
        <f>C82/365*(1+D82*E82)</f>
        <v>0.001956238619389008</v>
      </c>
      <c r="O82">
        <f>NEW_AQ*C82/365*(1+D82*E82)</f>
        <v>6.5108650999982745</v>
      </c>
    </row>
    <row r="83" spans="2:15" ht="12.75">
      <c r="B83" s="8">
        <v>39731</v>
      </c>
      <c r="C83" s="7">
        <v>0.800148</v>
      </c>
      <c r="D83" s="7">
        <v>0.98251</v>
      </c>
      <c r="E83" s="7">
        <v>-0.1933</v>
      </c>
      <c r="F83" s="7">
        <v>0.9778176095</v>
      </c>
      <c r="H83">
        <f t="shared" si="2"/>
        <v>1</v>
      </c>
      <c r="I83">
        <v>1</v>
      </c>
      <c r="K83">
        <f>INIT_AQ*C83/365*(1+D83*E83)*IF($C$9="Y",F83,1)</f>
        <v>6.570637859110654</v>
      </c>
      <c r="L83">
        <f t="shared" si="3"/>
        <v>0</v>
      </c>
      <c r="N83">
        <f>C83/365*(1+D83*E83)</f>
        <v>0.001775848070029907</v>
      </c>
      <c r="O83">
        <f>NEW_AQ*C83/365*(1+D83*E83)</f>
        <v>5.910478970948986</v>
      </c>
    </row>
    <row r="84" spans="2:15" ht="12.75">
      <c r="B84" s="8">
        <v>39732</v>
      </c>
      <c r="C84" s="7">
        <v>0.82432</v>
      </c>
      <c r="D84" s="7">
        <v>0.972422</v>
      </c>
      <c r="E84" s="7">
        <v>-0.2323</v>
      </c>
      <c r="F84" s="7">
        <v>0.9737943364</v>
      </c>
      <c r="H84">
        <f t="shared" si="2"/>
        <v>1</v>
      </c>
      <c r="I84">
        <v>1</v>
      </c>
      <c r="K84">
        <f>INIT_AQ*C84/365*(1+D84*E84)*IF($C$9="Y",F84,1)</f>
        <v>6.468526139638603</v>
      </c>
      <c r="L84">
        <f t="shared" si="3"/>
        <v>0</v>
      </c>
      <c r="N84">
        <f>C84/365*(1+D84*E84)</f>
        <v>0.0017482503080104327</v>
      </c>
      <c r="O84">
        <f>NEW_AQ*C84/365*(1+D84*E84)</f>
        <v>5.81862652320068</v>
      </c>
    </row>
    <row r="85" spans="2:15" ht="12.75">
      <c r="B85" s="8">
        <v>39733</v>
      </c>
      <c r="C85" s="7">
        <v>0.848299</v>
      </c>
      <c r="D85" s="7">
        <v>0.974083</v>
      </c>
      <c r="E85" s="7">
        <v>-0.2977</v>
      </c>
      <c r="F85" s="7">
        <v>0.9639358005</v>
      </c>
      <c r="H85">
        <f t="shared" si="2"/>
        <v>1</v>
      </c>
      <c r="I85">
        <v>1</v>
      </c>
      <c r="K85">
        <f>INIT_AQ*C85/365*(1+D85*E85)*IF($C$9="Y",F85,1)</f>
        <v>6.105561902425816</v>
      </c>
      <c r="L85">
        <f t="shared" si="3"/>
        <v>0</v>
      </c>
      <c r="N85">
        <f>C85/365*(1+D85*E85)</f>
        <v>0.0016501518655204909</v>
      </c>
      <c r="O85">
        <f>NEW_AQ*C85/365*(1+D85*E85)</f>
        <v>5.4921296841946905</v>
      </c>
    </row>
    <row r="86" spans="2:15" ht="12.75">
      <c r="B86" s="8">
        <v>39734</v>
      </c>
      <c r="C86" s="7">
        <v>0.841111</v>
      </c>
      <c r="D86" s="7">
        <v>0.988867</v>
      </c>
      <c r="E86" s="7">
        <v>-0.3209</v>
      </c>
      <c r="F86" s="7">
        <v>0.9590022862</v>
      </c>
      <c r="H86">
        <f t="shared" si="2"/>
        <v>1</v>
      </c>
      <c r="I86">
        <v>1</v>
      </c>
      <c r="K86">
        <f>INIT_AQ*C86/365*(1+D86*E86)*IF($C$9="Y",F86,1)</f>
        <v>5.820692164057459</v>
      </c>
      <c r="L86">
        <f t="shared" si="3"/>
        <v>0</v>
      </c>
      <c r="N86">
        <f>C86/365*(1+D86*E86)</f>
        <v>0.001573160044339854</v>
      </c>
      <c r="O86">
        <f>NEW_AQ*C86/365*(1+D86*E86)</f>
        <v>5.235881107695939</v>
      </c>
    </row>
    <row r="87" spans="2:15" ht="12.75">
      <c r="B87" s="8">
        <v>39735</v>
      </c>
      <c r="C87" s="7">
        <v>0.856549</v>
      </c>
      <c r="D87" s="7">
        <v>0.989118</v>
      </c>
      <c r="E87" s="7">
        <v>-0.2708</v>
      </c>
      <c r="F87" s="7">
        <v>0.9679778666</v>
      </c>
      <c r="H87">
        <f t="shared" si="2"/>
        <v>1</v>
      </c>
      <c r="I87">
        <v>1</v>
      </c>
      <c r="K87">
        <f>INIT_AQ*C87/365*(1+D87*E87)*IF($C$9="Y",F87,1)</f>
        <v>6.357103285676129</v>
      </c>
      <c r="L87">
        <f t="shared" si="3"/>
        <v>0</v>
      </c>
      <c r="N87">
        <f>C87/365*(1+D87*E87)</f>
        <v>0.0017181360231557107</v>
      </c>
      <c r="O87">
        <f>NEW_AQ*C87/365*(1+D87*E87)</f>
        <v>5.718398440425555</v>
      </c>
    </row>
    <row r="88" spans="2:15" ht="12.75">
      <c r="B88" s="8">
        <v>39736</v>
      </c>
      <c r="C88" s="7">
        <v>0.873273</v>
      </c>
      <c r="D88" s="7">
        <v>0.989388</v>
      </c>
      <c r="E88" s="7">
        <v>-0.2272</v>
      </c>
      <c r="F88" s="7">
        <v>0.9748725701</v>
      </c>
      <c r="H88">
        <f t="shared" si="2"/>
        <v>1</v>
      </c>
      <c r="I88">
        <v>1</v>
      </c>
      <c r="K88">
        <f>INIT_AQ*C88/365*(1+D88*E88)*IF($C$9="Y",F88,1)</f>
        <v>6.862444497683859</v>
      </c>
      <c r="L88">
        <f t="shared" si="3"/>
        <v>0</v>
      </c>
      <c r="N88">
        <f>C88/365*(1+D88*E88)</f>
        <v>0.0018547147291037456</v>
      </c>
      <c r="O88">
        <f>NEW_AQ*C88/365*(1+D88*E88)</f>
        <v>6.17296749000179</v>
      </c>
    </row>
    <row r="89" spans="2:15" ht="12.75">
      <c r="B89" s="8">
        <v>39737</v>
      </c>
      <c r="C89" s="7">
        <v>0.890005</v>
      </c>
      <c r="D89" s="7">
        <v>0.989633</v>
      </c>
      <c r="E89" s="7">
        <v>-0.0894</v>
      </c>
      <c r="F89" s="7">
        <v>0.9915634802</v>
      </c>
      <c r="H89">
        <f t="shared" si="2"/>
        <v>1</v>
      </c>
      <c r="I89">
        <v>1</v>
      </c>
      <c r="K89">
        <f>INIT_AQ*C89/365*(1+D89*E89)*IF($C$9="Y",F89,1)</f>
        <v>8.223766158677758</v>
      </c>
      <c r="L89">
        <f t="shared" si="3"/>
        <v>0</v>
      </c>
      <c r="N89">
        <f>C89/365*(1+D89*E89)</f>
        <v>0.00222263950234534</v>
      </c>
      <c r="O89">
        <f>NEW_AQ*C89/365*(1+D89*E89)</f>
        <v>7.3975157336468635</v>
      </c>
    </row>
    <row r="90" spans="2:15" ht="12.75">
      <c r="B90" s="8">
        <v>39738</v>
      </c>
      <c r="C90" s="7">
        <v>0.915798</v>
      </c>
      <c r="D90" s="7">
        <v>0.98509</v>
      </c>
      <c r="E90" s="7">
        <v>-0.0171</v>
      </c>
      <c r="F90" s="7">
        <v>0.9983687756</v>
      </c>
      <c r="H90">
        <f t="shared" si="2"/>
        <v>1</v>
      </c>
      <c r="I90">
        <v>1</v>
      </c>
      <c r="K90">
        <f>INIT_AQ*C90/365*(1+D90*E90)*IF($C$9="Y",F90,1)</f>
        <v>9.127052010420133</v>
      </c>
      <c r="L90">
        <f t="shared" si="3"/>
        <v>0</v>
      </c>
      <c r="N90">
        <f>C90/365*(1+D90*E90)</f>
        <v>0.002466770813627063</v>
      </c>
      <c r="O90">
        <f>NEW_AQ*C90/365*(1+D90*E90)</f>
        <v>8.210047506962654</v>
      </c>
    </row>
    <row r="91" spans="2:15" ht="12.75">
      <c r="B91" s="8">
        <v>39739</v>
      </c>
      <c r="C91" s="7">
        <v>0.940995</v>
      </c>
      <c r="D91" s="7">
        <v>0.97618</v>
      </c>
      <c r="E91" s="7">
        <v>-0.0412</v>
      </c>
      <c r="F91" s="7">
        <v>0.9963331833</v>
      </c>
      <c r="H91">
        <f t="shared" si="2"/>
        <v>1</v>
      </c>
      <c r="I91">
        <v>1</v>
      </c>
      <c r="K91">
        <f>INIT_AQ*C91/365*(1+D91*E91)*IF($C$9="Y",F91,1)</f>
        <v>9.155213941690949</v>
      </c>
      <c r="L91">
        <f t="shared" si="3"/>
        <v>0</v>
      </c>
      <c r="N91">
        <f>C91/365*(1+D91*E91)</f>
        <v>0.002474382146402959</v>
      </c>
      <c r="O91">
        <f>NEW_AQ*C91/365*(1+D91*E91)</f>
        <v>8.235379979414576</v>
      </c>
    </row>
    <row r="92" spans="2:15" ht="12.75">
      <c r="B92" s="8">
        <v>39740</v>
      </c>
      <c r="C92" s="7">
        <v>0.967442</v>
      </c>
      <c r="D92" s="7">
        <v>0.977618</v>
      </c>
      <c r="E92" s="7">
        <v>-0.0597</v>
      </c>
      <c r="F92" s="7">
        <v>0.9949059093</v>
      </c>
      <c r="H92">
        <f t="shared" si="2"/>
        <v>1</v>
      </c>
      <c r="I92">
        <v>1</v>
      </c>
      <c r="K92">
        <f>INIT_AQ*C92/365*(1+D92*E92)*IF($C$9="Y",F92,1)</f>
        <v>9.234575701783484</v>
      </c>
      <c r="L92">
        <f t="shared" si="3"/>
        <v>0</v>
      </c>
      <c r="N92">
        <f>C92/365*(1+D92*E92)</f>
        <v>0.002495831270752293</v>
      </c>
      <c r="O92">
        <f>NEW_AQ*C92/365*(1+D92*E92)</f>
        <v>8.306768180101063</v>
      </c>
    </row>
    <row r="93" spans="2:15" ht="12.75">
      <c r="B93" s="8">
        <v>39741</v>
      </c>
      <c r="C93" s="7">
        <v>0.956902</v>
      </c>
      <c r="D93" s="7">
        <v>0.990575</v>
      </c>
      <c r="E93" s="7">
        <v>-0.1327</v>
      </c>
      <c r="F93" s="7">
        <v>0.9870172193</v>
      </c>
      <c r="H93">
        <f t="shared" si="2"/>
        <v>1</v>
      </c>
      <c r="I93">
        <v>1</v>
      </c>
      <c r="K93">
        <f>INIT_AQ*C93/365*(1+D93*E93)*IF($C$9="Y",F93,1)</f>
        <v>8.425030762451607</v>
      </c>
      <c r="L93">
        <f t="shared" si="3"/>
        <v>0</v>
      </c>
      <c r="N93">
        <f>C93/365*(1+D93*E93)</f>
        <v>0.002277035341203137</v>
      </c>
      <c r="O93">
        <f>NEW_AQ*C93/365*(1+D93*E93)</f>
        <v>7.5785590712510364</v>
      </c>
    </row>
    <row r="94" spans="2:15" ht="12.75">
      <c r="B94" s="8">
        <v>39742</v>
      </c>
      <c r="C94" s="7">
        <v>0.973626</v>
      </c>
      <c r="D94" s="7">
        <v>0.990785</v>
      </c>
      <c r="E94" s="7">
        <v>-0.0378</v>
      </c>
      <c r="F94" s="7">
        <v>0.9961090276</v>
      </c>
      <c r="H94">
        <f t="shared" si="2"/>
        <v>1</v>
      </c>
      <c r="I94">
        <v>1</v>
      </c>
      <c r="K94">
        <f>INIT_AQ*C94/365*(1+D94*E94)*IF($C$9="Y",F94,1)</f>
        <v>9.499999141007391</v>
      </c>
      <c r="L94">
        <f t="shared" si="3"/>
        <v>0</v>
      </c>
      <c r="N94">
        <f>C94/365*(1+D94*E94)</f>
        <v>0.0025675673354074026</v>
      </c>
      <c r="O94">
        <f>NEW_AQ*C94/365*(1+D94*E94)</f>
        <v>8.545524247558749</v>
      </c>
    </row>
    <row r="95" spans="2:15" ht="12.75">
      <c r="B95" s="8">
        <v>39743</v>
      </c>
      <c r="C95" s="7">
        <v>0.990351</v>
      </c>
      <c r="D95" s="7">
        <v>0.990995</v>
      </c>
      <c r="E95" s="7">
        <v>0.0466</v>
      </c>
      <c r="F95" s="7">
        <v>1.0028739161</v>
      </c>
      <c r="H95">
        <f t="shared" si="2"/>
        <v>1</v>
      </c>
      <c r="I95">
        <v>1</v>
      </c>
      <c r="K95">
        <f>INIT_AQ*C95/365*(1+D95*E95)*IF($C$9="Y",F95,1)</f>
        <v>10.5027872842839</v>
      </c>
      <c r="L95">
        <f t="shared" si="3"/>
        <v>0</v>
      </c>
      <c r="N95">
        <f>C95/365*(1+D95*E95)</f>
        <v>0.0028385911579145674</v>
      </c>
      <c r="O95">
        <f>NEW_AQ*C95/365*(1+D95*E95)</f>
        <v>9.447561212651058</v>
      </c>
    </row>
    <row r="96" spans="2:15" ht="12.75">
      <c r="B96" s="8">
        <v>39744</v>
      </c>
      <c r="C96" s="7">
        <v>1.007075</v>
      </c>
      <c r="D96" s="7">
        <v>0.991198</v>
      </c>
      <c r="E96" s="7">
        <v>-0.0265</v>
      </c>
      <c r="F96" s="7">
        <v>0.9968155188</v>
      </c>
      <c r="H96">
        <f t="shared" si="2"/>
        <v>1</v>
      </c>
      <c r="I96">
        <v>1</v>
      </c>
      <c r="K96">
        <f>INIT_AQ*C96/365*(1+D96*E96)*IF($C$9="Y",F96,1)</f>
        <v>9.940555995425774</v>
      </c>
      <c r="L96">
        <f t="shared" si="3"/>
        <v>0</v>
      </c>
      <c r="N96">
        <f>C96/365*(1+D96*E96)</f>
        <v>0.0026866367555204796</v>
      </c>
      <c r="O96">
        <f>NEW_AQ*C96/365*(1+D96*E96)</f>
        <v>8.941817892008626</v>
      </c>
    </row>
    <row r="97" spans="2:15" ht="12.75">
      <c r="B97" s="8">
        <v>39745</v>
      </c>
      <c r="C97" s="7">
        <v>1.034042</v>
      </c>
      <c r="D97" s="7">
        <v>0.987129</v>
      </c>
      <c r="E97" s="7">
        <v>-0.1099</v>
      </c>
      <c r="F97" s="7">
        <v>0.9898908533</v>
      </c>
      <c r="H97">
        <f t="shared" si="2"/>
        <v>1</v>
      </c>
      <c r="I97">
        <v>1</v>
      </c>
      <c r="K97">
        <f>INIT_AQ*C97/365*(1+D97*E97)*IF($C$9="Y",F97,1)</f>
        <v>9.344917268678572</v>
      </c>
      <c r="L97">
        <f t="shared" si="3"/>
        <v>0</v>
      </c>
      <c r="N97">
        <f>C97/365*(1+D97*E97)</f>
        <v>0.0025256533158590734</v>
      </c>
      <c r="O97">
        <f>NEW_AQ*C97/365*(1+D97*E97)</f>
        <v>8.406023613856357</v>
      </c>
    </row>
    <row r="98" spans="2:15" ht="12.75">
      <c r="B98" s="8">
        <v>39746</v>
      </c>
      <c r="C98" s="7">
        <v>1.061611</v>
      </c>
      <c r="D98" s="7">
        <v>0.97919</v>
      </c>
      <c r="E98" s="7">
        <v>0.0646</v>
      </c>
      <c r="F98" s="7">
        <v>1.0033440429</v>
      </c>
      <c r="H98">
        <f t="shared" si="2"/>
        <v>1</v>
      </c>
      <c r="I98">
        <v>1</v>
      </c>
      <c r="K98">
        <f>INIT_AQ*C98/365*(1+D98*E98)*IF($C$9="Y",F98,1)</f>
        <v>11.442264387737021</v>
      </c>
      <c r="L98">
        <f t="shared" si="3"/>
        <v>0</v>
      </c>
      <c r="N98">
        <f>C98/365*(1+D98*E98)</f>
        <v>0.0030925038885775734</v>
      </c>
      <c r="O98">
        <f>NEW_AQ*C98/365*(1+D98*E98)</f>
        <v>10.292648064599296</v>
      </c>
    </row>
    <row r="99" spans="2:15" ht="12.75">
      <c r="B99" s="8">
        <v>39747</v>
      </c>
      <c r="C99" s="7">
        <v>1.089239</v>
      </c>
      <c r="D99" s="7">
        <v>0.980426</v>
      </c>
      <c r="E99" s="7">
        <v>-0.1363</v>
      </c>
      <c r="F99" s="7">
        <v>0.9883043527</v>
      </c>
      <c r="H99">
        <f t="shared" si="2"/>
        <v>1</v>
      </c>
      <c r="I99">
        <v>1</v>
      </c>
      <c r="K99">
        <f>INIT_AQ*C99/365*(1+D99*E99)*IF($C$9="Y",F99,1)</f>
        <v>9.566088916429155</v>
      </c>
      <c r="L99">
        <f t="shared" si="3"/>
        <v>0</v>
      </c>
      <c r="N99">
        <f>C99/365*(1+D99*E99)</f>
        <v>0.0025854294368727448</v>
      </c>
      <c r="O99">
        <f>NEW_AQ*C99/365*(1+D99*E99)</f>
        <v>8.604973913816565</v>
      </c>
    </row>
    <row r="100" spans="2:15" ht="12.75">
      <c r="B100" s="8">
        <v>39748</v>
      </c>
      <c r="C100" s="7">
        <v>1.075265</v>
      </c>
      <c r="D100" s="7">
        <v>0.991941</v>
      </c>
      <c r="E100" s="7">
        <v>0.0557</v>
      </c>
      <c r="F100" s="7">
        <v>1.0026624271</v>
      </c>
      <c r="H100">
        <f t="shared" si="2"/>
        <v>1</v>
      </c>
      <c r="I100">
        <v>1</v>
      </c>
      <c r="K100">
        <f>INIT_AQ*C100/365*(1+D100*E100)*IF($C$9="Y",F100,1)</f>
        <v>11.502180762900638</v>
      </c>
      <c r="L100">
        <f t="shared" si="3"/>
        <v>0</v>
      </c>
      <c r="N100">
        <f>C100/365*(1+D100*E100)</f>
        <v>0.0031086975034866587</v>
      </c>
      <c r="O100">
        <f>NEW_AQ*C100/365*(1+D100*E100)</f>
        <v>10.346544578608057</v>
      </c>
    </row>
    <row r="101" spans="2:15" ht="12.75">
      <c r="B101" s="8">
        <v>39749</v>
      </c>
      <c r="C101" s="7">
        <v>1.091989</v>
      </c>
      <c r="D101" s="7">
        <v>0.992107</v>
      </c>
      <c r="E101" s="7">
        <v>0.2554</v>
      </c>
      <c r="F101" s="7">
        <v>1.013516919</v>
      </c>
      <c r="H101">
        <f t="shared" si="2"/>
        <v>1</v>
      </c>
      <c r="I101">
        <v>1</v>
      </c>
      <c r="K101">
        <f>INIT_AQ*C101/365*(1+D101*E101)*IF($C$9="Y",F101,1)</f>
        <v>13.87430744446334</v>
      </c>
      <c r="L101">
        <f t="shared" si="3"/>
        <v>0</v>
      </c>
      <c r="N101">
        <f>C101/365*(1+D101*E101)</f>
        <v>0.0037498128228279294</v>
      </c>
      <c r="O101">
        <f>NEW_AQ*C101/365*(1+D101*E101)</f>
        <v>12.480341200554443</v>
      </c>
    </row>
    <row r="102" spans="2:15" ht="12.75">
      <c r="B102" s="8">
        <v>39750</v>
      </c>
      <c r="C102" s="7">
        <v>1.11</v>
      </c>
      <c r="D102" s="7">
        <v>0.992288</v>
      </c>
      <c r="E102" s="7">
        <v>0.326</v>
      </c>
      <c r="F102" s="7">
        <v>1.0162006305</v>
      </c>
      <c r="H102">
        <f t="shared" si="2"/>
        <v>1</v>
      </c>
      <c r="I102">
        <v>1</v>
      </c>
      <c r="K102">
        <f>INIT_AQ*C102/365*(1+D102*E102)*IF($C$9="Y",F102,1)</f>
        <v>14.891935731550685</v>
      </c>
      <c r="L102">
        <f t="shared" si="3"/>
        <v>0</v>
      </c>
      <c r="N102">
        <f>C102/365*(1+D102*E102)</f>
        <v>0.004024847495013699</v>
      </c>
      <c r="O102">
        <f>NEW_AQ*C102/365*(1+D102*E102)</f>
        <v>13.395727304619339</v>
      </c>
    </row>
    <row r="103" spans="2:15" ht="12.75">
      <c r="B103" s="8">
        <v>39751</v>
      </c>
      <c r="C103" s="7">
        <v>1.126724</v>
      </c>
      <c r="D103" s="7">
        <v>0.992451</v>
      </c>
      <c r="E103" s="7">
        <v>0.3259</v>
      </c>
      <c r="F103" s="7">
        <v>1.0159091316</v>
      </c>
      <c r="H103">
        <f t="shared" si="2"/>
        <v>1</v>
      </c>
      <c r="I103">
        <v>1</v>
      </c>
      <c r="K103">
        <f>INIT_AQ*C103/365*(1+D103*E103)*IF($C$9="Y",F103,1)</f>
        <v>15.115780947042891</v>
      </c>
      <c r="L103">
        <f t="shared" si="3"/>
        <v>0</v>
      </c>
      <c r="N103">
        <f>C103/365*(1+D103*E103)</f>
        <v>0.0040853462019034845</v>
      </c>
      <c r="O103">
        <f>NEW_AQ*C103/365*(1+D103*E103)</f>
        <v>13.597082556161583</v>
      </c>
    </row>
    <row r="104" spans="2:15" ht="12.75">
      <c r="B104" s="8">
        <v>39752</v>
      </c>
      <c r="C104" s="7">
        <v>1.154887</v>
      </c>
      <c r="D104" s="7">
        <v>0.988786</v>
      </c>
      <c r="E104" s="7">
        <v>0.2967</v>
      </c>
      <c r="F104" s="7">
        <v>1.0142330275</v>
      </c>
      <c r="H104">
        <f t="shared" si="2"/>
        <v>1</v>
      </c>
      <c r="I104">
        <v>1</v>
      </c>
      <c r="K104">
        <f>INIT_AQ*C104/365*(1+D104*E104)*IF($C$9="Y",F104,1)</f>
        <v>15.141610761987476</v>
      </c>
      <c r="L104">
        <f t="shared" si="3"/>
        <v>0</v>
      </c>
      <c r="N104">
        <f>C104/365*(1+D104*E104)</f>
        <v>0.004092327232969587</v>
      </c>
      <c r="O104">
        <f>NEW_AQ*C104/365*(1+D104*E104)</f>
        <v>13.620317222464456</v>
      </c>
    </row>
    <row r="105" spans="2:15" ht="12.75">
      <c r="B105" s="8">
        <v>39753</v>
      </c>
      <c r="C105" s="7">
        <v>1.182219</v>
      </c>
      <c r="D105" s="7">
        <v>0.981593</v>
      </c>
      <c r="E105" s="7">
        <v>0.3124</v>
      </c>
      <c r="F105" s="7">
        <v>1.0138846627</v>
      </c>
      <c r="H105">
        <f t="shared" si="2"/>
        <v>1</v>
      </c>
      <c r="I105">
        <v>1</v>
      </c>
      <c r="K105">
        <f>INIT_AQ*C105/365*(1+D105*E105)*IF($C$9="Y",F105,1)</f>
        <v>15.659069511010596</v>
      </c>
      <c r="L105">
        <f t="shared" si="3"/>
        <v>0</v>
      </c>
      <c r="N105">
        <f>C105/365*(1+D105*E105)</f>
        <v>0.004232180948921783</v>
      </c>
      <c r="O105">
        <f>NEW_AQ*C105/365*(1+D105*E105)</f>
        <v>14.08578634738267</v>
      </c>
    </row>
    <row r="106" spans="2:15" ht="12.75">
      <c r="B106" s="8">
        <v>39754</v>
      </c>
      <c r="C106" s="7">
        <v>1.211036</v>
      </c>
      <c r="D106" s="7">
        <v>0.98267</v>
      </c>
      <c r="E106" s="7">
        <v>0.0224</v>
      </c>
      <c r="F106" s="7">
        <v>1.0001617349</v>
      </c>
      <c r="H106">
        <f t="shared" si="2"/>
        <v>1</v>
      </c>
      <c r="I106">
        <v>1</v>
      </c>
      <c r="K106">
        <f>INIT_AQ*C106/365*(1+D106*E106)*IF($C$9="Y",F106,1)</f>
        <v>12.546477918023085</v>
      </c>
      <c r="L106">
        <f t="shared" si="3"/>
        <v>0</v>
      </c>
      <c r="N106">
        <f>C106/365*(1+D106*E106)</f>
        <v>0.003390939977844077</v>
      </c>
      <c r="O106">
        <f>NEW_AQ*C106/365*(1+D106*E106)</f>
        <v>11.285920101520912</v>
      </c>
    </row>
    <row r="107" spans="2:15" ht="12.75">
      <c r="B107" s="8">
        <v>39755</v>
      </c>
      <c r="C107" s="7">
        <v>1.193628</v>
      </c>
      <c r="D107" s="7">
        <v>0.993036</v>
      </c>
      <c r="E107" s="7">
        <v>-0.0042</v>
      </c>
      <c r="F107" s="7">
        <v>0.9981143768</v>
      </c>
      <c r="H107">
        <f t="shared" si="2"/>
        <v>1</v>
      </c>
      <c r="I107">
        <v>1</v>
      </c>
      <c r="K107">
        <f>INIT_AQ*C107/365*(1+D107*E107)*IF($C$9="Y",F107,1)</f>
        <v>12.049325468412581</v>
      </c>
      <c r="L107">
        <f t="shared" si="3"/>
        <v>0</v>
      </c>
      <c r="N107">
        <f>C107/365*(1+D107*E107)</f>
        <v>0.003256574450922319</v>
      </c>
      <c r="O107">
        <f>NEW_AQ*C107/365*(1+D107*E107)</f>
        <v>10.838717080781555</v>
      </c>
    </row>
    <row r="108" spans="2:15" ht="12.75">
      <c r="B108" s="8">
        <v>39756</v>
      </c>
      <c r="C108" s="7">
        <v>1.210353</v>
      </c>
      <c r="D108" s="7">
        <v>0.993178</v>
      </c>
      <c r="E108" s="7">
        <v>-0.1263</v>
      </c>
      <c r="F108" s="7">
        <v>0.9891966377</v>
      </c>
      <c r="H108">
        <f t="shared" si="2"/>
        <v>1</v>
      </c>
      <c r="I108">
        <v>1</v>
      </c>
      <c r="K108">
        <f>INIT_AQ*C108/365*(1+D108*E108)*IF($C$9="Y",F108,1)</f>
        <v>10.730286661376036</v>
      </c>
      <c r="L108">
        <f t="shared" si="3"/>
        <v>0</v>
      </c>
      <c r="N108">
        <f>C108/365*(1+D108*E108)</f>
        <v>0.0029000774760475777</v>
      </c>
      <c r="O108">
        <f>NEW_AQ*C108/365*(1+D108*E108)</f>
        <v>9.652203488338593</v>
      </c>
    </row>
    <row r="109" spans="2:15" ht="12.75">
      <c r="B109" s="8">
        <v>39757</v>
      </c>
      <c r="C109" s="7">
        <v>1.227077</v>
      </c>
      <c r="D109" s="7">
        <v>0.993308</v>
      </c>
      <c r="E109" s="7">
        <v>-0.1153</v>
      </c>
      <c r="F109" s="7">
        <v>0.9902258334</v>
      </c>
      <c r="H109">
        <f t="shared" si="2"/>
        <v>1</v>
      </c>
      <c r="I109">
        <v>1</v>
      </c>
      <c r="K109">
        <f>INIT_AQ*C109/365*(1+D109*E109)*IF($C$9="Y",F109,1)</f>
        <v>11.014259538083692</v>
      </c>
      <c r="L109">
        <f t="shared" si="3"/>
        <v>0</v>
      </c>
      <c r="N109">
        <f>C109/365*(1+D109*E109)</f>
        <v>0.0029768269021847814</v>
      </c>
      <c r="O109">
        <f>NEW_AQ*C109/365*(1+D109*E109)</f>
        <v>9.907645311809846</v>
      </c>
    </row>
    <row r="110" spans="2:15" ht="12.75">
      <c r="B110" s="8">
        <v>39758</v>
      </c>
      <c r="C110" s="7">
        <v>1.243801</v>
      </c>
      <c r="D110" s="7">
        <v>0.993442</v>
      </c>
      <c r="E110" s="7">
        <v>-0.1538</v>
      </c>
      <c r="F110" s="7">
        <v>0.9871247208</v>
      </c>
      <c r="H110">
        <f t="shared" si="2"/>
        <v>1</v>
      </c>
      <c r="I110">
        <v>1</v>
      </c>
      <c r="K110">
        <f>INIT_AQ*C110/365*(1+D110*E110)*IF($C$9="Y",F110,1)</f>
        <v>10.681939830876491</v>
      </c>
      <c r="L110">
        <f t="shared" si="3"/>
        <v>0</v>
      </c>
      <c r="N110">
        <f>C110/365*(1+D110*E110)</f>
        <v>0.0028870107651017543</v>
      </c>
      <c r="O110">
        <f>NEW_AQ*C110/365*(1+D110*E110)</f>
        <v>9.608714114687695</v>
      </c>
    </row>
    <row r="111" spans="2:15" ht="12.75">
      <c r="B111" s="8">
        <v>39759</v>
      </c>
      <c r="C111" s="7">
        <v>1.271831</v>
      </c>
      <c r="D111" s="7">
        <v>0.990092</v>
      </c>
      <c r="E111" s="7">
        <v>-0.1416</v>
      </c>
      <c r="F111" s="7">
        <v>0.9885210803</v>
      </c>
      <c r="H111">
        <f t="shared" si="2"/>
        <v>1</v>
      </c>
      <c r="I111">
        <v>1</v>
      </c>
      <c r="K111">
        <f>INIT_AQ*C111/365*(1+D111*E111)*IF($C$9="Y",F111,1)</f>
        <v>11.085038565443913</v>
      </c>
      <c r="L111">
        <f t="shared" si="3"/>
        <v>0</v>
      </c>
      <c r="N111">
        <f>C111/365*(1+D111*E111)</f>
        <v>0.0029959563690388955</v>
      </c>
      <c r="O111">
        <f>NEW_AQ*C111/365*(1+D111*E111)</f>
        <v>9.971313095937798</v>
      </c>
    </row>
    <row r="112" spans="2:15" ht="12.75">
      <c r="B112" s="8">
        <v>39760</v>
      </c>
      <c r="C112" s="7">
        <v>1.30021</v>
      </c>
      <c r="D112" s="7">
        <v>0.983509</v>
      </c>
      <c r="E112" s="7">
        <v>-0.0931</v>
      </c>
      <c r="F112" s="7">
        <v>0.9928215949</v>
      </c>
      <c r="H112">
        <f t="shared" si="2"/>
        <v>1</v>
      </c>
      <c r="I112">
        <v>1</v>
      </c>
      <c r="K112">
        <f>INIT_AQ*C112/365*(1+D112*E112)*IF($C$9="Y",F112,1)</f>
        <v>11.973369055995896</v>
      </c>
      <c r="L112">
        <f t="shared" si="3"/>
        <v>0</v>
      </c>
      <c r="N112">
        <f>C112/365*(1+D112*E112)</f>
        <v>0.0032360456908097014</v>
      </c>
      <c r="O112">
        <f>NEW_AQ*C112/365*(1+D112*E112)</f>
        <v>10.770392088912606</v>
      </c>
    </row>
    <row r="113" spans="2:15" ht="12.75">
      <c r="B113" s="8">
        <v>39761</v>
      </c>
      <c r="C113" s="7">
        <v>1.328857</v>
      </c>
      <c r="D113" s="7">
        <v>0.984453</v>
      </c>
      <c r="E113" s="7">
        <v>-0.0264</v>
      </c>
      <c r="F113" s="7">
        <v>0.9970481886</v>
      </c>
      <c r="H113">
        <f t="shared" si="2"/>
        <v>1</v>
      </c>
      <c r="I113">
        <v>1</v>
      </c>
      <c r="K113">
        <f>INIT_AQ*C113/365*(1+D113*E113)*IF($C$9="Y",F113,1)</f>
        <v>13.120510114031815</v>
      </c>
      <c r="L113">
        <f t="shared" si="3"/>
        <v>0</v>
      </c>
      <c r="N113">
        <f>C113/365*(1+D113*E113)</f>
        <v>0.0035460838146031933</v>
      </c>
      <c r="O113">
        <f>NEW_AQ*C113/365*(1+D113*E113)</f>
        <v>11.80227867977567</v>
      </c>
    </row>
    <row r="114" spans="2:15" ht="12.75">
      <c r="B114" s="8">
        <v>39762</v>
      </c>
      <c r="C114" s="7">
        <v>1.308134</v>
      </c>
      <c r="D114" s="7">
        <v>0.993905</v>
      </c>
      <c r="E114" s="7">
        <v>-0.0148</v>
      </c>
      <c r="F114" s="7">
        <v>0.9974354331</v>
      </c>
      <c r="H114">
        <f t="shared" si="2"/>
        <v>1</v>
      </c>
      <c r="I114">
        <v>1</v>
      </c>
      <c r="K114">
        <f>INIT_AQ*C114/365*(1+D114*E114)*IF($C$9="Y",F114,1)</f>
        <v>13.06547667901845</v>
      </c>
      <c r="L114">
        <f t="shared" si="3"/>
        <v>0</v>
      </c>
      <c r="N114">
        <f>C114/365*(1+D114*E114)</f>
        <v>0.0035312099132482296</v>
      </c>
      <c r="O114">
        <f>NEW_AQ*C114/365*(1+D114*E114)</f>
        <v>11.752774511790737</v>
      </c>
    </row>
    <row r="115" spans="2:15" ht="12.75">
      <c r="B115" s="8">
        <v>39763</v>
      </c>
      <c r="C115" s="7">
        <v>1.323572</v>
      </c>
      <c r="D115" s="7">
        <v>0.994015</v>
      </c>
      <c r="E115" s="7">
        <v>-0.029</v>
      </c>
      <c r="F115" s="7">
        <v>0.9964843269</v>
      </c>
      <c r="H115">
        <f t="shared" si="2"/>
        <v>1</v>
      </c>
      <c r="I115">
        <v>1</v>
      </c>
      <c r="K115">
        <f>INIT_AQ*C115/365*(1+D115*E115)*IF($C$9="Y",F115,1)</f>
        <v>13.030266054149223</v>
      </c>
      <c r="L115">
        <f t="shared" si="3"/>
        <v>0</v>
      </c>
      <c r="N115">
        <f>C115/365*(1+D115*E115)</f>
        <v>0.0035216935281484384</v>
      </c>
      <c r="O115">
        <f>NEW_AQ*C115/365*(1+D115*E115)</f>
        <v>11.721101535390892</v>
      </c>
    </row>
    <row r="116" spans="2:15" ht="12.75">
      <c r="B116" s="8">
        <v>39764</v>
      </c>
      <c r="C116" s="7">
        <v>1.33901</v>
      </c>
      <c r="D116" s="7">
        <v>0.994114</v>
      </c>
      <c r="E116" s="7">
        <v>-0.0231</v>
      </c>
      <c r="F116" s="7">
        <v>0.9969502538</v>
      </c>
      <c r="H116">
        <f t="shared" si="2"/>
        <v>1</v>
      </c>
      <c r="I116">
        <v>1</v>
      </c>
      <c r="K116">
        <f>INIT_AQ*C116/365*(1+D116*E116)*IF($C$9="Y",F116,1)</f>
        <v>13.261823122348341</v>
      </c>
      <c r="L116">
        <f t="shared" si="3"/>
        <v>0</v>
      </c>
      <c r="N116">
        <f>C116/365*(1+D116*E116)</f>
        <v>0.0035842765195536054</v>
      </c>
      <c r="O116">
        <f>NEW_AQ*C116/365*(1+D116*E116)</f>
        <v>11.929393821697282</v>
      </c>
    </row>
    <row r="117" spans="2:15" ht="12.75">
      <c r="B117" s="8">
        <v>39765</v>
      </c>
      <c r="C117" s="7">
        <v>1.354449</v>
      </c>
      <c r="D117" s="7">
        <v>0.994218</v>
      </c>
      <c r="E117" s="7">
        <v>-0.0138</v>
      </c>
      <c r="F117" s="7">
        <v>0.9974645724</v>
      </c>
      <c r="H117">
        <f t="shared" si="2"/>
        <v>1</v>
      </c>
      <c r="I117">
        <v>1</v>
      </c>
      <c r="K117">
        <f>INIT_AQ*C117/365*(1+D117*E117)*IF($C$9="Y",F117,1)</f>
        <v>13.541652072809493</v>
      </c>
      <c r="L117">
        <f t="shared" si="3"/>
        <v>0</v>
      </c>
      <c r="N117">
        <f>C117/365*(1+D117*E117)</f>
        <v>0.0036599059656241876</v>
      </c>
      <c r="O117">
        <f>NEW_AQ*C117/365*(1+D117*E117)</f>
        <v>12.181108063545215</v>
      </c>
    </row>
    <row r="118" spans="2:15" ht="12.75">
      <c r="B118" s="8">
        <v>39766</v>
      </c>
      <c r="C118" s="7">
        <v>1.383586</v>
      </c>
      <c r="D118" s="7">
        <v>0.991121</v>
      </c>
      <c r="E118" s="7">
        <v>-0.242</v>
      </c>
      <c r="F118" s="7">
        <v>0.9807946746</v>
      </c>
      <c r="H118">
        <f t="shared" si="2"/>
        <v>1</v>
      </c>
      <c r="I118">
        <v>1</v>
      </c>
      <c r="K118">
        <f>INIT_AQ*C118/365*(1+D118*E118)*IF($C$9="Y",F118,1)</f>
        <v>10.661383998159362</v>
      </c>
      <c r="L118">
        <f t="shared" si="3"/>
        <v>0</v>
      </c>
      <c r="N118">
        <f>C118/365*(1+D118*E118)</f>
        <v>0.002881455134637666</v>
      </c>
      <c r="O118">
        <f>NEW_AQ*C118/365*(1+D118*E118)</f>
        <v>9.590223548077564</v>
      </c>
    </row>
    <row r="119" spans="2:15" ht="12.75">
      <c r="B119" s="8">
        <v>39767</v>
      </c>
      <c r="C119" s="7">
        <v>1.410337</v>
      </c>
      <c r="D119" s="7">
        <v>0.985005</v>
      </c>
      <c r="E119" s="7">
        <v>-0.2961</v>
      </c>
      <c r="F119" s="7">
        <v>0.9768429271</v>
      </c>
      <c r="H119">
        <f t="shared" si="2"/>
        <v>1</v>
      </c>
      <c r="I119">
        <v>1</v>
      </c>
      <c r="K119">
        <f>INIT_AQ*C119/365*(1+D119*E119)*IF($C$9="Y",F119,1)</f>
        <v>10.12683044082689</v>
      </c>
      <c r="L119">
        <f t="shared" si="3"/>
        <v>0</v>
      </c>
      <c r="N119">
        <f>C119/365*(1+D119*E119)</f>
        <v>0.0027369812002234835</v>
      </c>
      <c r="O119">
        <f>NEW_AQ*C119/365*(1+D119*E119)</f>
        <v>9.109377148198938</v>
      </c>
    </row>
    <row r="120" spans="2:15" ht="12.75">
      <c r="B120" s="8">
        <v>39768</v>
      </c>
      <c r="C120" s="7">
        <v>1.440062</v>
      </c>
      <c r="D120" s="7">
        <v>0.985864</v>
      </c>
      <c r="E120" s="7">
        <v>-0.1838</v>
      </c>
      <c r="F120" s="7">
        <v>0.9868019061</v>
      </c>
      <c r="H120">
        <f t="shared" si="2"/>
        <v>1</v>
      </c>
      <c r="I120">
        <v>1</v>
      </c>
      <c r="K120">
        <f>INIT_AQ*C120/365*(1+D120*E120)*IF($C$9="Y",F120,1)</f>
        <v>11.952724999607524</v>
      </c>
      <c r="L120">
        <f t="shared" si="3"/>
        <v>0</v>
      </c>
      <c r="N120">
        <f>C120/365*(1+D120*E120)</f>
        <v>0.003230466216110141</v>
      </c>
      <c r="O120">
        <f>NEW_AQ*C120/365*(1+D120*E120)</f>
        <v>10.751822162556161</v>
      </c>
    </row>
    <row r="121" spans="2:15" ht="12.75">
      <c r="B121" s="8">
        <v>39769</v>
      </c>
      <c r="C121" s="7">
        <v>1.41363</v>
      </c>
      <c r="D121" s="7">
        <v>0.994582</v>
      </c>
      <c r="E121" s="7">
        <v>0.0151</v>
      </c>
      <c r="F121" s="7">
        <v>0.9992084183</v>
      </c>
      <c r="H121">
        <f t="shared" si="2"/>
        <v>1</v>
      </c>
      <c r="I121">
        <v>1</v>
      </c>
      <c r="K121">
        <f>INIT_AQ*C121/365*(1+D121*E121)*IF($C$9="Y",F121,1)</f>
        <v>14.545157800342778</v>
      </c>
      <c r="L121">
        <f t="shared" si="3"/>
        <v>0</v>
      </c>
      <c r="N121">
        <f>C121/365*(1+D121*E121)</f>
        <v>0.003931123729822373</v>
      </c>
      <c r="O121">
        <f>NEW_AQ*C121/365*(1+D121*E121)</f>
        <v>13.083790516450199</v>
      </c>
    </row>
    <row r="122" spans="2:15" ht="12.75">
      <c r="B122" s="8">
        <v>39770</v>
      </c>
      <c r="C122" s="7">
        <v>1.427783</v>
      </c>
      <c r="D122" s="7">
        <v>0.994668</v>
      </c>
      <c r="E122" s="7">
        <v>-0.14</v>
      </c>
      <c r="F122" s="7">
        <v>0.989221571</v>
      </c>
      <c r="H122">
        <f t="shared" si="2"/>
        <v>1</v>
      </c>
      <c r="I122">
        <v>1</v>
      </c>
      <c r="K122">
        <f>INIT_AQ*C122/365*(1+D122*E122)*IF($C$9="Y",F122,1)</f>
        <v>12.457942488710158</v>
      </c>
      <c r="L122">
        <f t="shared" si="3"/>
        <v>0</v>
      </c>
      <c r="N122">
        <f>C122/365*(1+D122*E122)</f>
        <v>0.0033670114834351782</v>
      </c>
      <c r="O122">
        <f>NEW_AQ*C122/365*(1+D122*E122)</f>
        <v>11.206279919797549</v>
      </c>
    </row>
    <row r="123" spans="2:15" ht="12.75">
      <c r="B123" s="8">
        <v>39771</v>
      </c>
      <c r="C123" s="7">
        <v>1.441935</v>
      </c>
      <c r="D123" s="7">
        <v>0.994745</v>
      </c>
      <c r="E123" s="7">
        <v>-0.1598</v>
      </c>
      <c r="F123" s="7">
        <v>0.9877202282</v>
      </c>
      <c r="H123">
        <f t="shared" si="2"/>
        <v>1</v>
      </c>
      <c r="I123">
        <v>1</v>
      </c>
      <c r="K123">
        <f>INIT_AQ*C123/365*(1+D123*E123)*IF($C$9="Y",F123,1)</f>
        <v>12.293373169191685</v>
      </c>
      <c r="L123">
        <f t="shared" si="3"/>
        <v>0</v>
      </c>
      <c r="N123">
        <f>C123/365*(1+D123*E123)</f>
        <v>0.0033225332889707257</v>
      </c>
      <c r="O123">
        <f>NEW_AQ*C123/365*(1+D123*E123)</f>
        <v>11.05824505269121</v>
      </c>
    </row>
    <row r="124" spans="2:15" ht="12.75">
      <c r="B124" s="8">
        <v>39772</v>
      </c>
      <c r="C124" s="7">
        <v>1.454794</v>
      </c>
      <c r="D124" s="7">
        <v>0.994824</v>
      </c>
      <c r="E124" s="7">
        <v>-0.1843</v>
      </c>
      <c r="F124" s="7">
        <v>0.9860595363</v>
      </c>
      <c r="H124">
        <f t="shared" si="2"/>
        <v>1</v>
      </c>
      <c r="I124">
        <v>1</v>
      </c>
      <c r="K124">
        <f>INIT_AQ*C124/365*(1+D124*E124)*IF($C$9="Y",F124,1)</f>
        <v>12.04338086337581</v>
      </c>
      <c r="L124">
        <f t="shared" si="3"/>
        <v>0</v>
      </c>
      <c r="N124">
        <f>C124/365*(1+D124*E124)</f>
        <v>0.0032549678009123812</v>
      </c>
      <c r="O124">
        <f>NEW_AQ*C124/365*(1+D124*E124)</f>
        <v>10.83336973645764</v>
      </c>
    </row>
    <row r="125" spans="2:15" ht="12.75">
      <c r="B125" s="8">
        <v>39773</v>
      </c>
      <c r="C125" s="7">
        <v>1.483642</v>
      </c>
      <c r="D125" s="7">
        <v>0.991917</v>
      </c>
      <c r="E125" s="7">
        <v>-0.0038</v>
      </c>
      <c r="F125" s="7">
        <v>0.9975905883</v>
      </c>
      <c r="H125">
        <f t="shared" si="2"/>
        <v>1</v>
      </c>
      <c r="I125">
        <v>1</v>
      </c>
      <c r="K125">
        <f>INIT_AQ*C125/365*(1+D125*E125)*IF($C$9="Y",F125,1)</f>
        <v>14.98296987647315</v>
      </c>
      <c r="L125">
        <f t="shared" si="3"/>
        <v>0</v>
      </c>
      <c r="N125">
        <f>C125/365*(1+D125*E125)</f>
        <v>0.004049451317965717</v>
      </c>
      <c r="O125">
        <f>NEW_AQ*C125/365*(1+D125*E125)</f>
        <v>13.477615153370051</v>
      </c>
    </row>
    <row r="126" spans="2:15" ht="12.75">
      <c r="B126" s="8">
        <v>39774</v>
      </c>
      <c r="C126" s="7">
        <v>1.509969</v>
      </c>
      <c r="D126" s="7">
        <v>0.986174</v>
      </c>
      <c r="E126" s="7">
        <v>0.2374</v>
      </c>
      <c r="F126" s="7">
        <v>1.0074447455</v>
      </c>
      <c r="H126">
        <f t="shared" si="2"/>
        <v>1</v>
      </c>
      <c r="I126">
        <v>1</v>
      </c>
      <c r="K126">
        <f>INIT_AQ*C126/365*(1+D126*E126)*IF($C$9="Y",F126,1)</f>
        <v>18.890065970027777</v>
      </c>
      <c r="L126">
        <f t="shared" si="3"/>
        <v>0</v>
      </c>
      <c r="N126">
        <f>C126/365*(1+D126*E126)</f>
        <v>0.005105423235142642</v>
      </c>
      <c r="O126">
        <f>NEW_AQ*C126/365*(1+D126*E126)</f>
        <v>16.992161197999756</v>
      </c>
    </row>
    <row r="127" spans="2:15" ht="12.75">
      <c r="B127" s="8">
        <v>39775</v>
      </c>
      <c r="C127" s="7">
        <v>1.538029</v>
      </c>
      <c r="D127" s="7">
        <v>0.986936</v>
      </c>
      <c r="E127" s="7">
        <v>0.2711</v>
      </c>
      <c r="F127" s="7">
        <v>1.0084884143</v>
      </c>
      <c r="H127">
        <f t="shared" si="2"/>
        <v>1</v>
      </c>
      <c r="I127">
        <v>1</v>
      </c>
      <c r="K127">
        <f>INIT_AQ*C127/365*(1+D127*E127)*IF($C$9="Y",F127,1)</f>
        <v>19.76247548834157</v>
      </c>
      <c r="L127">
        <f t="shared" si="3"/>
        <v>0</v>
      </c>
      <c r="N127">
        <f>C127/365*(1+D127*E127)</f>
        <v>0.005341209591443667</v>
      </c>
      <c r="O127">
        <f>NEW_AQ*C127/365*(1+D127*E127)</f>
        <v>17.77691881554213</v>
      </c>
    </row>
    <row r="128" spans="2:15" ht="12.75">
      <c r="B128" s="8">
        <v>39776</v>
      </c>
      <c r="C128" s="7">
        <v>1.507546</v>
      </c>
      <c r="D128" s="7">
        <v>0.995104</v>
      </c>
      <c r="E128" s="7">
        <v>0.1642</v>
      </c>
      <c r="F128" s="7">
        <v>1.0052280304</v>
      </c>
      <c r="H128">
        <f t="shared" si="2"/>
        <v>1</v>
      </c>
      <c r="I128">
        <v>1</v>
      </c>
      <c r="K128">
        <f>INIT_AQ*C128/365*(1+D128*E128)*IF($C$9="Y",F128,1)</f>
        <v>17.778987609269787</v>
      </c>
      <c r="L128">
        <f t="shared" si="3"/>
        <v>0</v>
      </c>
      <c r="N128">
        <f>C128/365*(1+D128*E128)</f>
        <v>0.004805131786289131</v>
      </c>
      <c r="O128">
        <f>NEW_AQ*C128/365*(1+D128*E128)</f>
        <v>15.992714047335232</v>
      </c>
    </row>
    <row r="129" spans="2:15" ht="12.75">
      <c r="B129" s="8">
        <v>39777</v>
      </c>
      <c r="C129" s="7">
        <v>1.520413</v>
      </c>
      <c r="D129" s="7">
        <v>0.995173</v>
      </c>
      <c r="E129" s="7">
        <v>0.1682</v>
      </c>
      <c r="F129" s="7">
        <v>1.0050761959</v>
      </c>
      <c r="H129">
        <f t="shared" si="2"/>
        <v>1</v>
      </c>
      <c r="I129">
        <v>1</v>
      </c>
      <c r="K129">
        <f>INIT_AQ*C129/365*(1+D129*E129)*IF($C$9="Y",F129,1)</f>
        <v>17.992259047342113</v>
      </c>
      <c r="L129">
        <f t="shared" si="3"/>
        <v>0</v>
      </c>
      <c r="N129">
        <f>C129/365*(1+D129*E129)</f>
        <v>0.004862772715497869</v>
      </c>
      <c r="O129">
        <f>NEW_AQ*C129/365*(1+D129*E129)</f>
        <v>16.184557879982734</v>
      </c>
    </row>
    <row r="130" spans="2:15" ht="12.75">
      <c r="B130" s="8">
        <v>39778</v>
      </c>
      <c r="C130" s="7">
        <v>1.533279</v>
      </c>
      <c r="D130" s="7">
        <v>0.995234</v>
      </c>
      <c r="E130" s="7">
        <v>0.039</v>
      </c>
      <c r="F130" s="7">
        <v>0.999627084</v>
      </c>
      <c r="H130">
        <f t="shared" si="2"/>
        <v>1</v>
      </c>
      <c r="I130">
        <v>1</v>
      </c>
      <c r="K130">
        <f>INIT_AQ*C130/365*(1+D130*E130)*IF($C$9="Y",F130,1)</f>
        <v>16.146109512073615</v>
      </c>
      <c r="L130">
        <f t="shared" si="3"/>
        <v>0</v>
      </c>
      <c r="N130">
        <f>C130/365*(1+D130*E130)</f>
        <v>0.004363813381641518</v>
      </c>
      <c r="O130">
        <f>NEW_AQ*C130/365*(1+D130*E130)</f>
        <v>14.523892927903237</v>
      </c>
    </row>
    <row r="131" spans="2:15" ht="12.75">
      <c r="B131" s="8">
        <v>39779</v>
      </c>
      <c r="C131" s="7">
        <v>1.544852</v>
      </c>
      <c r="D131" s="7">
        <v>0.995297</v>
      </c>
      <c r="E131" s="7">
        <v>-0.1142</v>
      </c>
      <c r="F131" s="7">
        <v>0.9913659852</v>
      </c>
      <c r="H131">
        <f t="shared" si="2"/>
        <v>1</v>
      </c>
      <c r="I131">
        <v>1</v>
      </c>
      <c r="K131">
        <f>INIT_AQ*C131/365*(1+D131*E131)*IF($C$9="Y",F131,1)</f>
        <v>13.880165957524568</v>
      </c>
      <c r="L131">
        <f t="shared" si="3"/>
        <v>0</v>
      </c>
      <c r="N131">
        <f>C131/365*(1+D131*E131)</f>
        <v>0.00375139620473637</v>
      </c>
      <c r="O131">
        <f>NEW_AQ*C131/365*(1+D131*E131)</f>
        <v>12.485611102654042</v>
      </c>
    </row>
    <row r="132" spans="2:15" ht="12.75">
      <c r="B132" s="8">
        <v>39780</v>
      </c>
      <c r="C132" s="7">
        <v>1.571998</v>
      </c>
      <c r="D132" s="7">
        <v>0.992538</v>
      </c>
      <c r="E132" s="7">
        <v>-0.0404</v>
      </c>
      <c r="F132" s="7">
        <v>0.9956975632</v>
      </c>
      <c r="H132">
        <f t="shared" si="2"/>
        <v>1</v>
      </c>
      <c r="I132">
        <v>1</v>
      </c>
      <c r="K132">
        <f>INIT_AQ*C132/365*(1+D132*E132)*IF($C$9="Y",F132,1)</f>
        <v>15.296339113950358</v>
      </c>
      <c r="L132">
        <f t="shared" si="3"/>
        <v>0</v>
      </c>
      <c r="N132">
        <f>C132/365*(1+D132*E132)</f>
        <v>0.00413414570647307</v>
      </c>
      <c r="O132">
        <f>NEW_AQ*C132/365*(1+D132*E132)</f>
        <v>13.759499854363453</v>
      </c>
    </row>
    <row r="133" spans="2:15" ht="12.75">
      <c r="B133" s="8">
        <v>39781</v>
      </c>
      <c r="C133" s="7">
        <v>1.597805</v>
      </c>
      <c r="D133" s="7">
        <v>0.987081</v>
      </c>
      <c r="E133" s="7">
        <v>0.1043</v>
      </c>
      <c r="F133" s="7">
        <v>1.0023147465</v>
      </c>
      <c r="H133">
        <f t="shared" si="2"/>
        <v>1</v>
      </c>
      <c r="I133">
        <v>1</v>
      </c>
      <c r="K133">
        <f>INIT_AQ*C133/365*(1+D133*E133)*IF($C$9="Y",F133,1)</f>
        <v>17.864442347438306</v>
      </c>
      <c r="L133">
        <f t="shared" si="3"/>
        <v>0</v>
      </c>
      <c r="N133">
        <f>C133/365*(1+D133*E133)</f>
        <v>0.004828227661469811</v>
      </c>
      <c r="O133">
        <f>NEW_AQ*C133/365*(1+D133*E133)</f>
        <v>16.069583058189735</v>
      </c>
    </row>
    <row r="134" spans="2:15" ht="12.75">
      <c r="B134" s="8">
        <v>39782</v>
      </c>
      <c r="C134" s="7">
        <v>1.624081</v>
      </c>
      <c r="D134" s="7">
        <v>0.987771</v>
      </c>
      <c r="E134" s="7">
        <v>0.0912</v>
      </c>
      <c r="F134" s="7">
        <v>1.0017480638</v>
      </c>
      <c r="H134">
        <f t="shared" si="2"/>
        <v>1</v>
      </c>
      <c r="I134">
        <v>1</v>
      </c>
      <c r="K134">
        <f>INIT_AQ*C134/365*(1+D134*E134)*IF($C$9="Y",F134,1)</f>
        <v>17.946377356391523</v>
      </c>
      <c r="L134">
        <f t="shared" si="3"/>
        <v>0</v>
      </c>
      <c r="N134">
        <f>C134/365*(1+D134*E134)</f>
        <v>0.004850372258484195</v>
      </c>
      <c r="O134">
        <f>NEW_AQ*C134/365*(1+D134*E134)</f>
        <v>16.143285970720672</v>
      </c>
    </row>
    <row r="135" spans="2:15" ht="12.75">
      <c r="B135" s="8">
        <v>39783</v>
      </c>
      <c r="C135" s="7">
        <v>1.589889</v>
      </c>
      <c r="D135" s="7">
        <v>0.995506</v>
      </c>
      <c r="E135" s="7">
        <v>0.1006</v>
      </c>
      <c r="F135" s="7">
        <v>1.0023790557</v>
      </c>
      <c r="H135">
        <f t="shared" si="2"/>
        <v>1</v>
      </c>
      <c r="I135">
        <v>1</v>
      </c>
      <c r="K135">
        <f>INIT_AQ*C135/365*(1+D135*E135)*IF($C$9="Y",F135,1)</f>
        <v>17.730735030506278</v>
      </c>
      <c r="L135">
        <f t="shared" si="3"/>
        <v>0</v>
      </c>
      <c r="N135">
        <f>C135/365*(1+D135*E135)</f>
        <v>0.00479209054878548</v>
      </c>
      <c r="O135">
        <f>NEW_AQ*C135/365*(1+D135*E135)</f>
        <v>15.949309455849443</v>
      </c>
    </row>
    <row r="136" spans="2:15" ht="12.75">
      <c r="B136" s="8">
        <v>39784</v>
      </c>
      <c r="C136" s="7">
        <v>1.600176</v>
      </c>
      <c r="D136" s="7">
        <v>0.99556</v>
      </c>
      <c r="E136" s="7">
        <v>0.1796</v>
      </c>
      <c r="F136" s="7">
        <v>1.0053047491</v>
      </c>
      <c r="H136">
        <f t="shared" si="2"/>
        <v>1</v>
      </c>
      <c r="I136">
        <v>1</v>
      </c>
      <c r="K136">
        <f>INIT_AQ*C136/365*(1+D136*E136)*IF($C$9="Y",F136,1)</f>
        <v>19.121312016869844</v>
      </c>
      <c r="L136">
        <f t="shared" si="3"/>
        <v>0</v>
      </c>
      <c r="N136">
        <f>C136/365*(1+D136*E136)</f>
        <v>0.0051679221667215785</v>
      </c>
      <c r="O136">
        <f>NEW_AQ*C136/365*(1+D136*E136)</f>
        <v>17.20017371159156</v>
      </c>
    </row>
    <row r="137" spans="2:15" ht="12.75">
      <c r="B137" s="8">
        <v>39785</v>
      </c>
      <c r="C137" s="7">
        <v>1.610471</v>
      </c>
      <c r="D137" s="7">
        <v>0.995608</v>
      </c>
      <c r="E137" s="7">
        <v>0.1904</v>
      </c>
      <c r="F137" s="7">
        <v>1.0055435005</v>
      </c>
      <c r="H137">
        <f t="shared" si="2"/>
        <v>1</v>
      </c>
      <c r="I137">
        <v>1</v>
      </c>
      <c r="K137">
        <f>INIT_AQ*C137/365*(1+D137*E137)*IF($C$9="Y",F137,1)</f>
        <v>19.420012027815144</v>
      </c>
      <c r="L137">
        <f t="shared" si="3"/>
        <v>0</v>
      </c>
      <c r="N137">
        <f>C137/365*(1+D137*E137)</f>
        <v>0.005248651899409499</v>
      </c>
      <c r="O137">
        <f>NEW_AQ*C137/365*(1+D137*E137)</f>
        <v>17.46886301865275</v>
      </c>
    </row>
    <row r="138" spans="2:15" ht="12.75">
      <c r="B138" s="8">
        <v>39786</v>
      </c>
      <c r="C138" s="7">
        <v>1.61948</v>
      </c>
      <c r="D138" s="7">
        <v>0.995642</v>
      </c>
      <c r="E138" s="7">
        <v>0.0795</v>
      </c>
      <c r="F138" s="7">
        <v>1.0013116509</v>
      </c>
      <c r="H138">
        <f t="shared" si="2"/>
        <v>1</v>
      </c>
      <c r="I138">
        <v>1</v>
      </c>
      <c r="K138">
        <f>INIT_AQ*C138/365*(1+D138*E138)*IF($C$9="Y",F138,1)</f>
        <v>17.716082250293052</v>
      </c>
      <c r="L138">
        <f t="shared" si="3"/>
        <v>0</v>
      </c>
      <c r="N138">
        <f>C138/365*(1+D138*E138)</f>
        <v>0.004788130337917041</v>
      </c>
      <c r="O138">
        <f>NEW_AQ*C138/365*(1+D138*E138)</f>
        <v>15.93612885585699</v>
      </c>
    </row>
    <row r="139" spans="2:15" ht="12.75">
      <c r="B139" s="8">
        <v>39787</v>
      </c>
      <c r="C139" s="7">
        <v>1.646068</v>
      </c>
      <c r="D139" s="7">
        <v>0.993002</v>
      </c>
      <c r="E139" s="7">
        <v>0.0536</v>
      </c>
      <c r="F139" s="7">
        <v>1.0002263869</v>
      </c>
      <c r="H139">
        <f t="shared" si="2"/>
        <v>1</v>
      </c>
      <c r="I139">
        <v>1</v>
      </c>
      <c r="K139">
        <f>INIT_AQ*C139/365*(1+D139*E139)*IF($C$9="Y",F139,1)</f>
        <v>17.57428855127696</v>
      </c>
      <c r="L139">
        <f t="shared" si="3"/>
        <v>0</v>
      </c>
      <c r="N139">
        <f>C139/365*(1+D139*E139)</f>
        <v>0.0047498077165613415</v>
      </c>
      <c r="O139">
        <f>NEW_AQ*C139/365*(1+D139*E139)</f>
        <v>15.808581318735365</v>
      </c>
    </row>
    <row r="140" spans="2:15" ht="12.75">
      <c r="B140" s="8">
        <v>39788</v>
      </c>
      <c r="C140" s="7">
        <v>1.669913</v>
      </c>
      <c r="D140" s="7">
        <v>0.987751</v>
      </c>
      <c r="E140" s="7">
        <v>0.0897</v>
      </c>
      <c r="F140" s="7">
        <v>1.0016088232</v>
      </c>
      <c r="H140">
        <f t="shared" si="2"/>
        <v>1</v>
      </c>
      <c r="I140">
        <v>1</v>
      </c>
      <c r="K140">
        <f>INIT_AQ*C140/365*(1+D140*E140)*IF($C$9="Y",F140,1)</f>
        <v>18.427717243381352</v>
      </c>
      <c r="L140">
        <f t="shared" si="3"/>
        <v>0</v>
      </c>
      <c r="N140">
        <f>C140/365*(1+D140*E140)</f>
        <v>0.004980464119832798</v>
      </c>
      <c r="O140">
        <f>NEW_AQ*C140/365*(1+D140*E140)</f>
        <v>16.576265133616957</v>
      </c>
    </row>
    <row r="141" spans="2:15" ht="12.75">
      <c r="B141" s="8">
        <v>39789</v>
      </c>
      <c r="C141" s="7">
        <v>1.695564</v>
      </c>
      <c r="D141" s="7">
        <v>0.988401</v>
      </c>
      <c r="E141" s="7">
        <v>0.1507</v>
      </c>
      <c r="F141" s="7">
        <v>1.0037941241</v>
      </c>
      <c r="H141">
        <f t="shared" si="2"/>
        <v>1</v>
      </c>
      <c r="I141">
        <v>1</v>
      </c>
      <c r="K141">
        <f>INIT_AQ*C141/365*(1+D141*E141)*IF($C$9="Y",F141,1)</f>
        <v>19.748082996254013</v>
      </c>
      <c r="L141">
        <f t="shared" si="3"/>
        <v>0</v>
      </c>
      <c r="N141">
        <f>C141/365*(1+D141*E141)</f>
        <v>0.005337319728717301</v>
      </c>
      <c r="O141">
        <f>NEW_AQ*C141/365*(1+D141*E141)</f>
        <v>17.76397235225393</v>
      </c>
    </row>
    <row r="142" spans="2:15" ht="12.75">
      <c r="B142" s="8">
        <v>39790</v>
      </c>
      <c r="C142" s="7">
        <v>1.656786</v>
      </c>
      <c r="D142" s="7">
        <v>0.995804</v>
      </c>
      <c r="E142" s="7">
        <v>0.081</v>
      </c>
      <c r="F142" s="7">
        <v>1.0010358816</v>
      </c>
      <c r="H142">
        <f aca="true" t="shared" si="4" ref="H142:H205">IF(B142&gt;=$C$3,IF(B142&lt;$C$4,1,0),0)</f>
        <v>1</v>
      </c>
      <c r="I142">
        <v>1</v>
      </c>
      <c r="K142">
        <f>INIT_AQ*C142/365*(1+D142*E142)*IF($C$9="Y",F142,1)</f>
        <v>18.149489006973745</v>
      </c>
      <c r="L142">
        <f aca="true" t="shared" si="5" ref="L142:L205">(H142-I142)*K142*$D$7</f>
        <v>0</v>
      </c>
      <c r="N142">
        <f>C142/365*(1+D142*E142)</f>
        <v>0.004905267299182093</v>
      </c>
      <c r="O142">
        <f>NEW_AQ*C142/365*(1+D142*E142)</f>
        <v>16.325990780400062</v>
      </c>
    </row>
    <row r="143" spans="2:15" ht="12.75">
      <c r="B143" s="8">
        <v>39791</v>
      </c>
      <c r="C143" s="7">
        <v>1.664509</v>
      </c>
      <c r="D143" s="7">
        <v>0.995838</v>
      </c>
      <c r="E143" s="7">
        <v>0.1095</v>
      </c>
      <c r="F143" s="7">
        <v>1.0021542909</v>
      </c>
      <c r="H143">
        <f t="shared" si="4"/>
        <v>1</v>
      </c>
      <c r="I143">
        <v>1</v>
      </c>
      <c r="K143">
        <f>INIT_AQ*C143/365*(1+D143*E143)*IF($C$9="Y",F143,1)</f>
        <v>18.71302018953847</v>
      </c>
      <c r="L143">
        <f t="shared" si="5"/>
        <v>0</v>
      </c>
      <c r="N143">
        <f>C143/365*(1+D143*E143)</f>
        <v>0.005057573024199586</v>
      </c>
      <c r="O143">
        <f>NEW_AQ*C143/365*(1+D143*E143)</f>
        <v>16.832903393062846</v>
      </c>
    </row>
    <row r="144" spans="2:15" ht="12.75">
      <c r="B144" s="8">
        <v>39792</v>
      </c>
      <c r="C144" s="7">
        <v>1.67351</v>
      </c>
      <c r="D144" s="7">
        <v>0.995881</v>
      </c>
      <c r="E144" s="7">
        <v>0.1418</v>
      </c>
      <c r="F144" s="7">
        <v>1.0032587385</v>
      </c>
      <c r="H144">
        <f t="shared" si="4"/>
        <v>1</v>
      </c>
      <c r="I144">
        <v>1</v>
      </c>
      <c r="K144">
        <f>INIT_AQ*C144/365*(1+D144*E144)*IF($C$9="Y",F144,1)</f>
        <v>19.359984045881</v>
      </c>
      <c r="L144">
        <f t="shared" si="5"/>
        <v>0</v>
      </c>
      <c r="N144">
        <f>C144/365*(1+D144*E144)</f>
        <v>0.005232428120508379</v>
      </c>
      <c r="O144">
        <f>NEW_AQ*C144/365*(1+D144*E144)</f>
        <v>17.414866111122944</v>
      </c>
    </row>
    <row r="145" spans="2:15" ht="12.75">
      <c r="B145" s="8">
        <v>39793</v>
      </c>
      <c r="C145" s="7">
        <v>1.681233</v>
      </c>
      <c r="D145" s="7">
        <v>0.995907</v>
      </c>
      <c r="E145" s="7">
        <v>0.1466</v>
      </c>
      <c r="F145" s="7">
        <v>1.0034240125</v>
      </c>
      <c r="H145">
        <f t="shared" si="4"/>
        <v>1</v>
      </c>
      <c r="I145">
        <v>1</v>
      </c>
      <c r="K145">
        <f>INIT_AQ*C145/365*(1+D145*E145)*IF($C$9="Y",F145,1)</f>
        <v>19.53086015436987</v>
      </c>
      <c r="L145">
        <f t="shared" si="5"/>
        <v>0</v>
      </c>
      <c r="N145">
        <f>C145/365*(1+D145*E145)</f>
        <v>0.005278610852532396</v>
      </c>
      <c r="O145">
        <f>NEW_AQ*C145/365*(1+D145*E145)</f>
        <v>17.56857411748653</v>
      </c>
    </row>
    <row r="146" spans="2:15" ht="12.75">
      <c r="B146" s="8">
        <v>39794</v>
      </c>
      <c r="C146" s="7">
        <v>1.704543</v>
      </c>
      <c r="D146" s="7">
        <v>0.993331</v>
      </c>
      <c r="E146" s="7">
        <v>0.1651</v>
      </c>
      <c r="F146" s="7">
        <v>1.0038677067</v>
      </c>
      <c r="H146">
        <f t="shared" si="4"/>
        <v>1</v>
      </c>
      <c r="I146">
        <v>1</v>
      </c>
      <c r="K146">
        <f>INIT_AQ*C146/365*(1+D146*E146)*IF($C$9="Y",F146,1)</f>
        <v>20.112655228130155</v>
      </c>
      <c r="L146">
        <f t="shared" si="5"/>
        <v>0</v>
      </c>
      <c r="N146">
        <f>C146/365*(1+D146*E146)</f>
        <v>0.005435852764359502</v>
      </c>
      <c r="O146">
        <f>NEW_AQ*C146/365*(1+D146*E146)</f>
        <v>18.09191562901025</v>
      </c>
    </row>
    <row r="147" spans="2:15" ht="12.75">
      <c r="B147" s="8">
        <v>39795</v>
      </c>
      <c r="C147" s="7">
        <v>1.727593</v>
      </c>
      <c r="D147" s="7">
        <v>0.988241</v>
      </c>
      <c r="E147" s="7">
        <v>0.1404</v>
      </c>
      <c r="F147" s="7">
        <v>1.0028039228</v>
      </c>
      <c r="H147">
        <f t="shared" si="4"/>
        <v>1</v>
      </c>
      <c r="I147">
        <v>1</v>
      </c>
      <c r="K147">
        <f>INIT_AQ*C147/365*(1+D147*E147)*IF($C$9="Y",F147,1)</f>
        <v>19.942441087542804</v>
      </c>
      <c r="L147">
        <f t="shared" si="5"/>
        <v>0</v>
      </c>
      <c r="N147">
        <f>C147/365*(1+D147*E147)</f>
        <v>0.005389848942579137</v>
      </c>
      <c r="O147">
        <f>NEW_AQ*C147/365*(1+D147*E147)</f>
        <v>17.93880308193771</v>
      </c>
    </row>
    <row r="148" spans="2:15" ht="12.75">
      <c r="B148" s="8">
        <v>39796</v>
      </c>
      <c r="C148" s="7">
        <v>1.75117</v>
      </c>
      <c r="D148" s="7">
        <v>0.988849</v>
      </c>
      <c r="E148" s="7">
        <v>0.0689</v>
      </c>
      <c r="F148" s="7">
        <v>1.0003372259</v>
      </c>
      <c r="H148">
        <f t="shared" si="4"/>
        <v>1</v>
      </c>
      <c r="I148">
        <v>1</v>
      </c>
      <c r="K148">
        <f>INIT_AQ*C148/365*(1+D148*E148)*IF($C$9="Y",F148,1)</f>
        <v>18.961031984547716</v>
      </c>
      <c r="L148">
        <f t="shared" si="5"/>
        <v>0</v>
      </c>
      <c r="N148">
        <f>C148/365*(1+D148*E148)</f>
        <v>0.00512460323906695</v>
      </c>
      <c r="O148">
        <f>NEW_AQ*C148/365*(1+D148*E148)</f>
        <v>17.05599718249106</v>
      </c>
    </row>
    <row r="149" spans="2:15" ht="12.75">
      <c r="B149" s="8">
        <v>39797</v>
      </c>
      <c r="C149" s="7">
        <v>1.708245</v>
      </c>
      <c r="D149" s="7">
        <v>0.996022</v>
      </c>
      <c r="E149" s="7">
        <v>0.0216</v>
      </c>
      <c r="F149" s="7">
        <v>0.9984041181</v>
      </c>
      <c r="H149">
        <f t="shared" si="4"/>
        <v>1</v>
      </c>
      <c r="I149">
        <v>1</v>
      </c>
      <c r="K149">
        <f>INIT_AQ*C149/365*(1+D149*E149)*IF($C$9="Y",F149,1)</f>
        <v>17.689003704501616</v>
      </c>
      <c r="L149">
        <f t="shared" si="5"/>
        <v>0</v>
      </c>
      <c r="N149">
        <f>C149/365*(1+D149*E149)</f>
        <v>0.004780811812027463</v>
      </c>
      <c r="O149">
        <f>NEW_AQ*C149/365*(1+D149*E149)</f>
        <v>15.911770920007235</v>
      </c>
    </row>
    <row r="150" spans="2:15" ht="12.75">
      <c r="B150" s="8">
        <v>39798</v>
      </c>
      <c r="C150" s="7">
        <v>1.714682</v>
      </c>
      <c r="D150" s="7">
        <v>0.996041</v>
      </c>
      <c r="E150" s="7">
        <v>0.0361</v>
      </c>
      <c r="F150" s="7">
        <v>0.9990670986</v>
      </c>
      <c r="H150">
        <f t="shared" si="4"/>
        <v>1</v>
      </c>
      <c r="I150">
        <v>1</v>
      </c>
      <c r="K150">
        <f>INIT_AQ*C150/365*(1+D150*E150)*IF($C$9="Y",F150,1)</f>
        <v>18.00670341006604</v>
      </c>
      <c r="L150">
        <f t="shared" si="5"/>
        <v>0</v>
      </c>
      <c r="N150">
        <f>C150/365*(1+D150*E150)</f>
        <v>0.004866676597315146</v>
      </c>
      <c r="O150">
        <f>NEW_AQ*C150/365*(1+D150*E150)</f>
        <v>16.19755100240998</v>
      </c>
    </row>
    <row r="151" spans="2:15" ht="12.75">
      <c r="B151" s="8">
        <v>39799</v>
      </c>
      <c r="C151" s="7">
        <v>1.721111</v>
      </c>
      <c r="D151" s="7">
        <v>0.99607</v>
      </c>
      <c r="E151" s="7">
        <v>-0.0315</v>
      </c>
      <c r="F151" s="7">
        <v>0.9959597489</v>
      </c>
      <c r="H151">
        <f t="shared" si="4"/>
        <v>1</v>
      </c>
      <c r="I151">
        <v>1</v>
      </c>
      <c r="K151">
        <f>INIT_AQ*C151/365*(1+D151*E151)*IF($C$9="Y",F151,1)</f>
        <v>16.899461789627686</v>
      </c>
      <c r="L151">
        <f t="shared" si="5"/>
        <v>0</v>
      </c>
      <c r="N151">
        <f>C151/365*(1+D151*E151)</f>
        <v>0.00456742210530478</v>
      </c>
      <c r="O151">
        <f>NEW_AQ*C151/365*(1+D151*E151)</f>
        <v>15.201555110734686</v>
      </c>
    </row>
    <row r="152" spans="2:15" ht="12.75">
      <c r="B152" s="8">
        <v>39800</v>
      </c>
      <c r="C152" s="7">
        <v>1.726262</v>
      </c>
      <c r="D152" s="7">
        <v>0.996084</v>
      </c>
      <c r="E152" s="7">
        <v>-0.1456</v>
      </c>
      <c r="F152" s="7">
        <v>0.9899405714</v>
      </c>
      <c r="H152">
        <f t="shared" si="4"/>
        <v>1</v>
      </c>
      <c r="I152">
        <v>1</v>
      </c>
      <c r="K152">
        <f>INIT_AQ*C152/365*(1+D152*E152)*IF($C$9="Y",F152,1)</f>
        <v>14.961203575840907</v>
      </c>
      <c r="L152">
        <f t="shared" si="5"/>
        <v>0</v>
      </c>
      <c r="N152">
        <f>C152/365*(1+D152*E152)</f>
        <v>0.004043568534011055</v>
      </c>
      <c r="O152">
        <f>NEW_AQ*C152/365*(1+D152*E152)</f>
        <v>13.45803573582783</v>
      </c>
    </row>
    <row r="153" spans="2:15" ht="12.75">
      <c r="B153" s="8">
        <v>39801</v>
      </c>
      <c r="C153" s="7">
        <v>1.748717</v>
      </c>
      <c r="D153" s="7">
        <v>0.993572</v>
      </c>
      <c r="E153" s="7">
        <v>-0.1023</v>
      </c>
      <c r="F153" s="7">
        <v>0.9926398297</v>
      </c>
      <c r="H153">
        <f t="shared" si="4"/>
        <v>1</v>
      </c>
      <c r="I153">
        <v>1</v>
      </c>
      <c r="K153">
        <f>INIT_AQ*C153/365*(1+D153*E153)*IF($C$9="Y",F153,1)</f>
        <v>15.924933604660534</v>
      </c>
      <c r="L153">
        <f t="shared" si="5"/>
        <v>0</v>
      </c>
      <c r="N153">
        <f>C153/365*(1+D153*E153)</f>
        <v>0.004304036109367713</v>
      </c>
      <c r="O153">
        <f>NEW_AQ*C153/365*(1+D153*E153)</f>
        <v>14.3249387962533</v>
      </c>
    </row>
    <row r="154" spans="2:15" ht="12.75">
      <c r="B154" s="8">
        <v>39802</v>
      </c>
      <c r="C154" s="7">
        <v>1.769545</v>
      </c>
      <c r="D154" s="7">
        <v>0.988578</v>
      </c>
      <c r="E154" s="7">
        <v>-0.2493</v>
      </c>
      <c r="F154" s="7">
        <v>0.9839571839</v>
      </c>
      <c r="H154">
        <f t="shared" si="4"/>
        <v>1</v>
      </c>
      <c r="I154">
        <v>1</v>
      </c>
      <c r="K154">
        <f>INIT_AQ*C154/365*(1+D154*E154)*IF($C$9="Y",F154,1)</f>
        <v>13.517024686031247</v>
      </c>
      <c r="L154">
        <f t="shared" si="5"/>
        <v>0</v>
      </c>
      <c r="N154">
        <f>C154/365*(1+D154*E154)</f>
        <v>0.0036532499151435806</v>
      </c>
      <c r="O154">
        <f>NEW_AQ*C154/365*(1+D154*E154)</f>
        <v>12.158955016187658</v>
      </c>
    </row>
    <row r="155" spans="2:15" ht="12.75">
      <c r="B155" s="8">
        <v>39803</v>
      </c>
      <c r="C155" s="7">
        <v>1.792208</v>
      </c>
      <c r="D155" s="7">
        <v>0.9907</v>
      </c>
      <c r="E155" s="7">
        <v>-0.2866</v>
      </c>
      <c r="F155" s="7">
        <v>0.9810874929</v>
      </c>
      <c r="H155">
        <f t="shared" si="4"/>
        <v>1</v>
      </c>
      <c r="I155">
        <v>1</v>
      </c>
      <c r="K155">
        <f>INIT_AQ*C155/365*(1+D155*E155)*IF($C$9="Y",F155,1)</f>
        <v>13.009180765666981</v>
      </c>
      <c r="L155">
        <f t="shared" si="5"/>
        <v>0</v>
      </c>
      <c r="N155">
        <f>C155/365*(1+D155*E155)</f>
        <v>0.003515994801531616</v>
      </c>
      <c r="O155">
        <f>NEW_AQ*C155/365*(1+D155*E155)</f>
        <v>11.702134707992562</v>
      </c>
    </row>
    <row r="156" spans="2:15" ht="12.75">
      <c r="B156" s="8">
        <v>39804</v>
      </c>
      <c r="C156" s="7">
        <v>1.745558</v>
      </c>
      <c r="D156" s="7">
        <v>0.995298</v>
      </c>
      <c r="E156" s="7">
        <v>-0.296</v>
      </c>
      <c r="F156" s="7">
        <v>0.9818818584</v>
      </c>
      <c r="H156">
        <f t="shared" si="4"/>
        <v>1</v>
      </c>
      <c r="I156">
        <v>1</v>
      </c>
      <c r="K156">
        <f>INIT_AQ*C156/365*(1+D156*E156)*IF($C$9="Y",F156,1)</f>
        <v>12.481694402580173</v>
      </c>
      <c r="L156">
        <f t="shared" si="5"/>
        <v>0</v>
      </c>
      <c r="N156">
        <f>C156/365*(1+D156*E156)</f>
        <v>0.003373430919616263</v>
      </c>
      <c r="O156">
        <f>NEW_AQ*C156/365*(1+D156*E156)</f>
        <v>11.22764545392965</v>
      </c>
    </row>
    <row r="157" spans="2:15" ht="12.75">
      <c r="B157" s="8">
        <v>39805</v>
      </c>
      <c r="C157" s="7">
        <v>1.750702</v>
      </c>
      <c r="D157" s="7">
        <v>0.995322</v>
      </c>
      <c r="E157" s="7">
        <v>-0.2564</v>
      </c>
      <c r="F157" s="7">
        <v>0.984678719</v>
      </c>
      <c r="H157">
        <f t="shared" si="4"/>
        <v>1</v>
      </c>
      <c r="I157">
        <v>1</v>
      </c>
      <c r="K157">
        <f>INIT_AQ*C157/365*(1+D157*E157)*IF($C$9="Y",F157,1)</f>
        <v>13.217838112009254</v>
      </c>
      <c r="L157">
        <f t="shared" si="5"/>
        <v>0</v>
      </c>
      <c r="N157">
        <f>C157/365*(1+D157*E157)</f>
        <v>0.0035723886789214196</v>
      </c>
      <c r="O157">
        <f>NEW_AQ*C157/365*(1+D157*E157)</f>
        <v>11.889828031553227</v>
      </c>
    </row>
    <row r="158" spans="2:15" ht="12.75">
      <c r="B158" s="8">
        <v>39806</v>
      </c>
      <c r="C158" s="7">
        <v>1.754567</v>
      </c>
      <c r="D158" s="7">
        <v>0.99183</v>
      </c>
      <c r="E158" s="7">
        <v>-0.2035</v>
      </c>
      <c r="F158" s="7">
        <v>0.9877804314</v>
      </c>
      <c r="H158">
        <f t="shared" si="4"/>
        <v>1</v>
      </c>
      <c r="I158">
        <v>1</v>
      </c>
      <c r="K158">
        <f>INIT_AQ*C158/365*(1+D158*E158)*IF($C$9="Y",F158,1)</f>
        <v>14.196137189970003</v>
      </c>
      <c r="L158">
        <f t="shared" si="5"/>
        <v>0</v>
      </c>
      <c r="N158">
        <f>C158/365*(1+D158*E158)</f>
        <v>0.0038367938351270272</v>
      </c>
      <c r="O158">
        <f>NEW_AQ*C158/365*(1+D158*E158)</f>
        <v>12.769836373447818</v>
      </c>
    </row>
    <row r="159" spans="2:15" ht="12.75">
      <c r="B159" s="8">
        <v>39807</v>
      </c>
      <c r="C159" s="7">
        <v>1.758425</v>
      </c>
      <c r="D159" s="7">
        <v>0.987889</v>
      </c>
      <c r="E159" s="7">
        <v>-0.1593</v>
      </c>
      <c r="F159" s="7">
        <v>0.9902231666</v>
      </c>
      <c r="H159">
        <f t="shared" si="4"/>
        <v>1</v>
      </c>
      <c r="I159">
        <v>1</v>
      </c>
      <c r="K159">
        <f>INIT_AQ*C159/365*(1+D159*E159)*IF($C$9="Y",F159,1)</f>
        <v>15.019976614232867</v>
      </c>
      <c r="L159">
        <f t="shared" si="5"/>
        <v>0</v>
      </c>
      <c r="N159">
        <f>C159/365*(1+D159*E159)</f>
        <v>0.004059453138981856</v>
      </c>
      <c r="O159">
        <f>NEW_AQ*C159/365*(1+D159*E159)</f>
        <v>13.510903785311458</v>
      </c>
    </row>
    <row r="160" spans="2:15" ht="12.75">
      <c r="B160" s="8">
        <v>39808</v>
      </c>
      <c r="C160" s="7">
        <v>1.778605</v>
      </c>
      <c r="D160" s="7">
        <v>0.987905</v>
      </c>
      <c r="E160" s="7">
        <v>0.006</v>
      </c>
      <c r="F160" s="7">
        <v>0.9976490033</v>
      </c>
      <c r="H160">
        <f t="shared" si="4"/>
        <v>1</v>
      </c>
      <c r="I160">
        <v>1</v>
      </c>
      <c r="K160">
        <f>INIT_AQ*C160/365*(1+D160*E160)*IF($C$9="Y",F160,1)</f>
        <v>18.13656427273988</v>
      </c>
      <c r="L160">
        <f t="shared" si="5"/>
        <v>0</v>
      </c>
      <c r="N160">
        <f>C160/365*(1+D160*E160)</f>
        <v>0.004901774127767535</v>
      </c>
      <c r="O160">
        <f>NEW_AQ*C160/365*(1+D160*E160)</f>
        <v>16.314364607792108</v>
      </c>
    </row>
    <row r="161" spans="2:15" ht="12.75">
      <c r="B161" s="8">
        <v>39809</v>
      </c>
      <c r="C161" s="7">
        <v>1.798392</v>
      </c>
      <c r="D161" s="7">
        <v>0.990316</v>
      </c>
      <c r="E161" s="7">
        <v>0.1221</v>
      </c>
      <c r="F161" s="7">
        <v>1.0016698301</v>
      </c>
      <c r="H161">
        <f t="shared" si="4"/>
        <v>1</v>
      </c>
      <c r="I161">
        <v>1</v>
      </c>
      <c r="K161">
        <f>INIT_AQ*C161/365*(1+D161*E161)*IF($C$9="Y",F161,1)</f>
        <v>20.434635878138668</v>
      </c>
      <c r="L161">
        <f t="shared" si="5"/>
        <v>0</v>
      </c>
      <c r="N161">
        <f>C161/365*(1+D161*E161)</f>
        <v>0.0055228745616591</v>
      </c>
      <c r="O161">
        <f>NEW_AQ*C161/365*(1+D161*E161)</f>
        <v>18.381546544871643</v>
      </c>
    </row>
    <row r="162" spans="2:15" ht="12.75">
      <c r="B162" s="8">
        <v>39810</v>
      </c>
      <c r="C162" s="7">
        <v>1.818684</v>
      </c>
      <c r="D162" s="7">
        <v>0.990893</v>
      </c>
      <c r="E162" s="7">
        <v>0.106</v>
      </c>
      <c r="F162" s="7">
        <v>1.001107586</v>
      </c>
      <c r="H162">
        <f t="shared" si="4"/>
        <v>1</v>
      </c>
      <c r="I162">
        <v>1</v>
      </c>
      <c r="K162">
        <f>INIT_AQ*C162/365*(1+D162*E162)*IF($C$9="Y",F162,1)</f>
        <v>20.372391101959636</v>
      </c>
      <c r="L162">
        <f t="shared" si="5"/>
        <v>0</v>
      </c>
      <c r="N162">
        <f>C162/365*(1+D162*E162)</f>
        <v>0.00550605164917828</v>
      </c>
      <c r="O162">
        <f>NEW_AQ*C162/365*(1+D162*E162)</f>
        <v>18.325555566743475</v>
      </c>
    </row>
    <row r="163" spans="2:15" ht="12.75">
      <c r="B163" s="8">
        <v>39811</v>
      </c>
      <c r="C163" s="7">
        <v>1.770005</v>
      </c>
      <c r="D163" s="7">
        <v>0.991923</v>
      </c>
      <c r="E163" s="7">
        <v>0.1747</v>
      </c>
      <c r="F163" s="7">
        <v>1.0030077662</v>
      </c>
      <c r="H163">
        <f t="shared" si="4"/>
        <v>1</v>
      </c>
      <c r="I163">
        <v>1</v>
      </c>
      <c r="K163">
        <f>INIT_AQ*C163/365*(1+D163*E163)*IF($C$9="Y",F163,1)</f>
        <v>21.051756238225863</v>
      </c>
      <c r="L163">
        <f t="shared" si="5"/>
        <v>0</v>
      </c>
      <c r="N163">
        <f>C163/365*(1+D163*E163)</f>
        <v>0.005689663848169151</v>
      </c>
      <c r="O163">
        <f>NEW_AQ*C163/365*(1+D163*E163)</f>
        <v>18.936664174095778</v>
      </c>
    </row>
    <row r="164" spans="2:15" ht="12.75">
      <c r="B164" s="8">
        <v>39812</v>
      </c>
      <c r="C164" s="7">
        <v>1.772577</v>
      </c>
      <c r="D164" s="7">
        <v>0.991939</v>
      </c>
      <c r="E164" s="7">
        <v>0.2122</v>
      </c>
      <c r="F164" s="7">
        <v>1.0039657705</v>
      </c>
      <c r="H164">
        <f t="shared" si="4"/>
        <v>1</v>
      </c>
      <c r="I164">
        <v>1</v>
      </c>
      <c r="K164">
        <f>INIT_AQ*C164/365*(1+D164*E164)*IF($C$9="Y",F164,1)</f>
        <v>21.75078723820906</v>
      </c>
      <c r="L164">
        <f t="shared" si="5"/>
        <v>0</v>
      </c>
      <c r="N164">
        <f>C164/365*(1+D164*E164)</f>
        <v>0.005878591145461908</v>
      </c>
      <c r="O164">
        <f>NEW_AQ*C164/365*(1+D164*E164)</f>
        <v>19.565462795178412</v>
      </c>
    </row>
    <row r="165" spans="2:15" ht="12.75">
      <c r="B165" s="8">
        <v>39813</v>
      </c>
      <c r="C165" s="7">
        <v>1.775149</v>
      </c>
      <c r="D165" s="7">
        <v>0.991955</v>
      </c>
      <c r="E165" s="7">
        <v>0.2298</v>
      </c>
      <c r="F165" s="7">
        <v>1.004376399</v>
      </c>
      <c r="H165">
        <f t="shared" si="4"/>
        <v>1</v>
      </c>
      <c r="I165">
        <v>1</v>
      </c>
      <c r="K165">
        <f>INIT_AQ*C165/365*(1+D165*E165)*IF($C$9="Y",F165,1)</f>
        <v>22.09656674797695</v>
      </c>
      <c r="L165">
        <f t="shared" si="5"/>
        <v>0</v>
      </c>
      <c r="N165">
        <f>C165/365*(1+D165*E165)</f>
        <v>0.005972045067020798</v>
      </c>
      <c r="O165">
        <f>NEW_AQ*C165/365*(1+D165*E165)</f>
        <v>19.876501474358456</v>
      </c>
    </row>
    <row r="166" spans="2:15" ht="12.75">
      <c r="B166" s="8">
        <v>39814</v>
      </c>
      <c r="C166" s="7">
        <v>1.776435</v>
      </c>
      <c r="D166" s="7">
        <v>0.988033</v>
      </c>
      <c r="E166" s="7">
        <v>0.1496</v>
      </c>
      <c r="F166" s="7">
        <v>1.0022360252</v>
      </c>
      <c r="H166">
        <f t="shared" si="4"/>
        <v>1</v>
      </c>
      <c r="I166">
        <v>1</v>
      </c>
      <c r="K166">
        <f>INIT_AQ*C166/365*(1+D166*E166)*IF($C$9="Y",F166,1)</f>
        <v>20.66941025268915</v>
      </c>
      <c r="L166">
        <f t="shared" si="5"/>
        <v>0</v>
      </c>
      <c r="N166">
        <f>C166/365*(1+D166*E166)</f>
        <v>0.005586327095321392</v>
      </c>
      <c r="O166">
        <f>NEW_AQ*C166/365*(1+D166*E166)</f>
        <v>18.592732891380496</v>
      </c>
    </row>
    <row r="167" spans="2:15" ht="12.75">
      <c r="B167" s="8">
        <v>39815</v>
      </c>
      <c r="C167" s="7">
        <v>1.795501</v>
      </c>
      <c r="D167" s="7">
        <v>0.99196</v>
      </c>
      <c r="E167" s="7">
        <v>0.1544</v>
      </c>
      <c r="F167" s="7">
        <v>1.0022223879</v>
      </c>
      <c r="H167">
        <f t="shared" si="4"/>
        <v>1</v>
      </c>
      <c r="I167">
        <v>1</v>
      </c>
      <c r="K167">
        <f>INIT_AQ*C167/365*(1+D167*E167)*IF($C$9="Y",F167,1)</f>
        <v>20.988604414896734</v>
      </c>
      <c r="L167">
        <f t="shared" si="5"/>
        <v>0</v>
      </c>
      <c r="N167">
        <f>C167/365*(1+D167*E167)</f>
        <v>0.005672595787809929</v>
      </c>
      <c r="O167">
        <f>NEW_AQ*C167/365*(1+D167*E167)</f>
        <v>18.879857280797538</v>
      </c>
    </row>
    <row r="168" spans="2:15" ht="12.75">
      <c r="B168" s="8">
        <v>39816</v>
      </c>
      <c r="C168" s="7">
        <v>1.81412</v>
      </c>
      <c r="D168" s="7">
        <v>0.988911</v>
      </c>
      <c r="E168" s="7">
        <v>0.2135</v>
      </c>
      <c r="F168" s="7">
        <v>1.0043337758</v>
      </c>
      <c r="H168">
        <f t="shared" si="4"/>
        <v>1</v>
      </c>
      <c r="I168">
        <v>1</v>
      </c>
      <c r="K168">
        <f>INIT_AQ*C168/365*(1+D168*E168)*IF($C$9="Y",F168,1)</f>
        <v>22.272374921264753</v>
      </c>
      <c r="L168">
        <f t="shared" si="5"/>
        <v>0</v>
      </c>
      <c r="N168">
        <f>C168/365*(1+D168*E168)</f>
        <v>0.0060195607895310145</v>
      </c>
      <c r="O168">
        <f>NEW_AQ*C168/365*(1+D168*E168)</f>
        <v>20.034646015789498</v>
      </c>
    </row>
    <row r="169" spans="2:15" ht="12.75">
      <c r="B169" s="8">
        <v>39817</v>
      </c>
      <c r="C169" s="2">
        <v>1.831922</v>
      </c>
      <c r="D169" s="2">
        <v>0.989438</v>
      </c>
      <c r="E169" s="2">
        <v>0.27</v>
      </c>
      <c r="F169" s="2">
        <v>1.0059008454</v>
      </c>
      <c r="H169">
        <f t="shared" si="4"/>
        <v>1</v>
      </c>
      <c r="I169">
        <v>1</v>
      </c>
      <c r="K169">
        <f>INIT_AQ*C169/365*(1+D169*E169)*IF($C$9="Y",F169,1)</f>
        <v>23.531156346838806</v>
      </c>
      <c r="L169">
        <f t="shared" si="5"/>
        <v>0</v>
      </c>
      <c r="N169">
        <f>C169/365*(1+D169*E169)</f>
        <v>0.00635977198563211</v>
      </c>
      <c r="O169">
        <f>NEW_AQ*C169/365*(1+D169*E169)</f>
        <v>21.166956349185902</v>
      </c>
    </row>
    <row r="170" spans="2:15" ht="12.75">
      <c r="B170" s="8">
        <v>39818</v>
      </c>
      <c r="C170" s="2">
        <v>1.781579</v>
      </c>
      <c r="D170" s="2">
        <v>0.996272</v>
      </c>
      <c r="E170" s="2">
        <v>0.2612</v>
      </c>
      <c r="F170" s="2">
        <v>1.00625432</v>
      </c>
      <c r="H170">
        <f t="shared" si="4"/>
        <v>1</v>
      </c>
      <c r="I170">
        <v>1</v>
      </c>
      <c r="K170">
        <f>INIT_AQ*C170/365*(1+D170*E170)*IF($C$9="Y",F170,1)</f>
        <v>22.759486790656833</v>
      </c>
      <c r="L170">
        <f t="shared" si="5"/>
        <v>0</v>
      </c>
      <c r="N170">
        <f>C170/365*(1+D170*E170)</f>
        <v>0.006151212646123468</v>
      </c>
      <c r="O170">
        <f>NEW_AQ*C170/365*(1+D170*E170)</f>
        <v>20.472817243952605</v>
      </c>
    </row>
    <row r="171" spans="2:15" ht="12.75">
      <c r="B171" s="8">
        <v>39819</v>
      </c>
      <c r="C171" s="2">
        <v>1.782864</v>
      </c>
      <c r="D171" s="2">
        <v>0.996279</v>
      </c>
      <c r="E171" s="2">
        <v>0.312</v>
      </c>
      <c r="F171" s="2">
        <v>1.0073588251</v>
      </c>
      <c r="H171">
        <f t="shared" si="4"/>
        <v>1</v>
      </c>
      <c r="I171">
        <v>1</v>
      </c>
      <c r="K171">
        <f>INIT_AQ*C171/365*(1+D171*E171)*IF($C$9="Y",F171,1)</f>
        <v>23.690621011922868</v>
      </c>
      <c r="L171">
        <f t="shared" si="5"/>
        <v>0</v>
      </c>
      <c r="N171">
        <f>C171/365*(1+D171*E171)</f>
        <v>0.006402870543762937</v>
      </c>
      <c r="O171">
        <f>NEW_AQ*C171/365*(1+D171*E171)</f>
        <v>21.310399431851298</v>
      </c>
    </row>
    <row r="172" spans="2:15" ht="12.75">
      <c r="B172" s="8">
        <v>39820</v>
      </c>
      <c r="C172" s="2">
        <v>1.782864</v>
      </c>
      <c r="D172" s="2">
        <v>0.996274</v>
      </c>
      <c r="E172" s="2">
        <v>0.2217</v>
      </c>
      <c r="F172" s="2">
        <v>1.0049701267</v>
      </c>
      <c r="H172">
        <f t="shared" si="4"/>
        <v>1</v>
      </c>
      <c r="I172">
        <v>1</v>
      </c>
      <c r="K172">
        <f>INIT_AQ*C172/365*(1+D172*E172)*IF($C$9="Y",F172,1)</f>
        <v>22.064693600185354</v>
      </c>
      <c r="L172">
        <f t="shared" si="5"/>
        <v>0</v>
      </c>
      <c r="N172">
        <f>C172/365*(1+D172*E172)</f>
        <v>0.005963430702752797</v>
      </c>
      <c r="O172">
        <f>NEW_AQ*C172/365*(1+D172*E172)</f>
        <v>19.847830655208227</v>
      </c>
    </row>
    <row r="173" spans="2:15" ht="12.75">
      <c r="B173" s="8">
        <v>39821</v>
      </c>
      <c r="C173" s="2">
        <v>1.784158</v>
      </c>
      <c r="D173" s="2">
        <v>0.996276</v>
      </c>
      <c r="E173" s="2">
        <v>0.1403</v>
      </c>
      <c r="F173" s="2">
        <v>1.0024244975</v>
      </c>
      <c r="H173">
        <f t="shared" si="4"/>
        <v>1</v>
      </c>
      <c r="I173">
        <v>1</v>
      </c>
      <c r="K173">
        <f>INIT_AQ*C173/365*(1+D173*E173)*IF($C$9="Y",F173,1)</f>
        <v>20.613999414898817</v>
      </c>
      <c r="L173">
        <f t="shared" si="5"/>
        <v>0</v>
      </c>
      <c r="N173">
        <f>C173/365*(1+D173*E173)</f>
        <v>0.005571351193215897</v>
      </c>
      <c r="O173">
        <f>NEW_AQ*C173/365*(1+D173*E173)</f>
        <v>18.54288923867206</v>
      </c>
    </row>
    <row r="174" spans="2:15" ht="12.75">
      <c r="B174" s="8">
        <v>39822</v>
      </c>
      <c r="C174" s="2">
        <v>1.801997</v>
      </c>
      <c r="D174" s="2">
        <v>0.993812</v>
      </c>
      <c r="E174" s="2">
        <v>0.2376</v>
      </c>
      <c r="F174" s="2">
        <v>1.0053002861</v>
      </c>
      <c r="H174">
        <f t="shared" si="4"/>
        <v>1</v>
      </c>
      <c r="I174">
        <v>1</v>
      </c>
      <c r="K174">
        <f>INIT_AQ*C174/365*(1+D174*E174)*IF($C$9="Y",F174,1)</f>
        <v>22.580157941816065</v>
      </c>
      <c r="L174">
        <f t="shared" si="5"/>
        <v>0</v>
      </c>
      <c r="N174">
        <f>C174/365*(1+D174*E174)</f>
        <v>0.006102745389680019</v>
      </c>
      <c r="O174">
        <f>NEW_AQ*C174/365*(1+D174*E174)</f>
        <v>20.311505752939876</v>
      </c>
    </row>
    <row r="175" spans="2:15" ht="12.75">
      <c r="B175" s="8">
        <v>39823</v>
      </c>
      <c r="C175" s="2">
        <v>1.818052</v>
      </c>
      <c r="D175" s="2">
        <v>0.988923</v>
      </c>
      <c r="E175" s="2">
        <v>0.3232</v>
      </c>
      <c r="F175" s="2">
        <v>1.0069568476</v>
      </c>
      <c r="H175">
        <f t="shared" si="4"/>
        <v>1</v>
      </c>
      <c r="I175">
        <v>1</v>
      </c>
      <c r="K175">
        <f>INIT_AQ*C175/365*(1+D175*E175)*IF($C$9="Y",F175,1)</f>
        <v>24.32002522107709</v>
      </c>
      <c r="L175">
        <f t="shared" si="5"/>
        <v>0</v>
      </c>
      <c r="N175">
        <f>C175/365*(1+D175*E175)</f>
        <v>0.006572979789480293</v>
      </c>
      <c r="O175">
        <f>NEW_AQ*C175/365*(1+D175*E175)</f>
        <v>21.876566738922506</v>
      </c>
    </row>
    <row r="176" spans="2:15" ht="12.75">
      <c r="B176" s="8">
        <v>39824</v>
      </c>
      <c r="C176" s="2">
        <v>1.834568</v>
      </c>
      <c r="D176" s="2">
        <v>0.989444</v>
      </c>
      <c r="E176" s="2">
        <v>0.1096</v>
      </c>
      <c r="F176" s="2">
        <v>1.0010582072</v>
      </c>
      <c r="H176">
        <f t="shared" si="4"/>
        <v>1</v>
      </c>
      <c r="I176">
        <v>1</v>
      </c>
      <c r="K176">
        <f>INIT_AQ*C176/365*(1+D176*E176)*IF($C$9="Y",F176,1)</f>
        <v>20.613705306229754</v>
      </c>
      <c r="L176">
        <f t="shared" si="5"/>
        <v>0</v>
      </c>
      <c r="N176">
        <f>C176/365*(1+D176*E176)</f>
        <v>0.005571271704386419</v>
      </c>
      <c r="O176">
        <f>NEW_AQ*C176/365*(1+D176*E176)</f>
        <v>18.542624679409936</v>
      </c>
    </row>
    <row r="177" spans="2:15" ht="12.75">
      <c r="B177" s="8">
        <v>39825</v>
      </c>
      <c r="C177" s="2">
        <v>1.782864</v>
      </c>
      <c r="D177" s="2">
        <v>0.99626</v>
      </c>
      <c r="E177" s="2">
        <v>-0.0727</v>
      </c>
      <c r="F177" s="2">
        <v>0.9936958395</v>
      </c>
      <c r="H177">
        <f t="shared" si="4"/>
        <v>1</v>
      </c>
      <c r="I177">
        <v>1</v>
      </c>
      <c r="K177">
        <f>INIT_AQ*C177/365*(1+D177*E177)*IF($C$9="Y",F177,1)</f>
        <v>16.763884422237606</v>
      </c>
      <c r="L177">
        <f t="shared" si="5"/>
        <v>0</v>
      </c>
      <c r="N177">
        <f>C177/365*(1+D177*E177)</f>
        <v>0.004530779573577731</v>
      </c>
      <c r="O177">
        <f>NEW_AQ*C177/365*(1+D177*E177)</f>
        <v>15.079599343870344</v>
      </c>
    </row>
    <row r="178" spans="2:15" ht="12.75">
      <c r="B178" s="8">
        <v>39826</v>
      </c>
      <c r="C178" s="2">
        <v>1.782864</v>
      </c>
      <c r="D178" s="2">
        <v>0.996261</v>
      </c>
      <c r="E178" s="2">
        <v>-0.1304</v>
      </c>
      <c r="F178" s="2">
        <v>0.9906788885</v>
      </c>
      <c r="H178">
        <f t="shared" si="4"/>
        <v>1</v>
      </c>
      <c r="I178">
        <v>1</v>
      </c>
      <c r="K178">
        <f>INIT_AQ*C178/365*(1+D178*E178)*IF($C$9="Y",F178,1)</f>
        <v>15.724977673854111</v>
      </c>
      <c r="L178">
        <f t="shared" si="5"/>
        <v>0</v>
      </c>
      <c r="N178">
        <f>C178/365*(1+D178*E178)</f>
        <v>0.004249993965906516</v>
      </c>
      <c r="O178">
        <f>NEW_AQ*C178/365*(1+D178*E178)</f>
        <v>14.145072647868753</v>
      </c>
    </row>
    <row r="179" spans="2:15" ht="12.75">
      <c r="B179" s="8">
        <v>39827</v>
      </c>
      <c r="C179">
        <v>1.781579</v>
      </c>
      <c r="D179">
        <v>0.99625</v>
      </c>
      <c r="E179">
        <v>0.0307</v>
      </c>
      <c r="F179">
        <v>0.998046265</v>
      </c>
      <c r="H179">
        <f t="shared" si="4"/>
        <v>1</v>
      </c>
      <c r="I179">
        <v>1</v>
      </c>
      <c r="K179">
        <f>INIT_AQ*C179/365*(1+D179*E179)*IF($C$9="Y",F179,1)</f>
        <v>18.612199925384147</v>
      </c>
      <c r="L179">
        <f t="shared" si="5"/>
        <v>0</v>
      </c>
      <c r="N179">
        <f>C179/365*(1+D179*E179)</f>
        <v>0.005030324304157876</v>
      </c>
      <c r="O179">
        <f>NEW_AQ*C179/365*(1+D179*E179)</f>
        <v>16.74221264675982</v>
      </c>
    </row>
    <row r="180" spans="2:15" ht="12.75">
      <c r="B180" s="8">
        <v>39828</v>
      </c>
      <c r="C180">
        <v>1.780293</v>
      </c>
      <c r="D180">
        <v>0.99624</v>
      </c>
      <c r="E180">
        <v>0.0168</v>
      </c>
      <c r="F180">
        <v>0.9975286321</v>
      </c>
      <c r="H180">
        <f t="shared" si="4"/>
        <v>1</v>
      </c>
      <c r="I180">
        <v>1</v>
      </c>
      <c r="K180">
        <f>INIT_AQ*C180/365*(1+D180*E180)*IF($C$9="Y",F180,1)</f>
        <v>18.34885210945636</v>
      </c>
      <c r="L180">
        <f t="shared" si="5"/>
        <v>0</v>
      </c>
      <c r="N180">
        <f>C180/365*(1+D180*E180)</f>
        <v>0.004959149218771989</v>
      </c>
      <c r="O180">
        <f>NEW_AQ*C180/365*(1+D180*E180)</f>
        <v>16.505323662545255</v>
      </c>
    </row>
    <row r="181" spans="2:15" ht="12.75">
      <c r="B181" s="8">
        <v>39829</v>
      </c>
      <c r="C181">
        <v>1.796801</v>
      </c>
      <c r="D181">
        <v>0.993769</v>
      </c>
      <c r="E181">
        <v>-0.0503</v>
      </c>
      <c r="F181">
        <v>0.9945898903</v>
      </c>
      <c r="H181">
        <f t="shared" si="4"/>
        <v>1</v>
      </c>
      <c r="I181">
        <v>1</v>
      </c>
      <c r="K181">
        <f>INIT_AQ*C181/365*(1+D181*E181)*IF($C$9="Y",F181,1)</f>
        <v>17.30368418822778</v>
      </c>
      <c r="L181">
        <f t="shared" si="5"/>
        <v>0</v>
      </c>
      <c r="N181">
        <f>C181/365*(1+D181*E181)</f>
        <v>0.004676671402223725</v>
      </c>
      <c r="O181">
        <f>NEW_AQ*C181/365*(1+D181*E181)</f>
        <v>15.56516486031169</v>
      </c>
    </row>
    <row r="182" spans="2:15" ht="12.75">
      <c r="B182" s="8">
        <v>39830</v>
      </c>
      <c r="C182">
        <v>1.811496</v>
      </c>
      <c r="D182">
        <v>0.988861</v>
      </c>
      <c r="E182">
        <v>-0.1193</v>
      </c>
      <c r="F182">
        <v>0.9912638344</v>
      </c>
      <c r="H182">
        <f t="shared" si="4"/>
        <v>1</v>
      </c>
      <c r="I182">
        <v>1</v>
      </c>
      <c r="K182">
        <f>INIT_AQ*C182/365*(1+D182*E182)*IF($C$9="Y",F182,1)</f>
        <v>16.19679351702307</v>
      </c>
      <c r="L182">
        <f t="shared" si="5"/>
        <v>0</v>
      </c>
      <c r="N182">
        <f>C182/365*(1+D182*E182)</f>
        <v>0.004377511761357587</v>
      </c>
      <c r="O182">
        <f>NEW_AQ*C182/365*(1+D182*E182)</f>
        <v>14.569484657631863</v>
      </c>
    </row>
    <row r="183" spans="2:15" ht="12.75">
      <c r="B183" s="8">
        <v>39831</v>
      </c>
      <c r="C183">
        <v>1.827953</v>
      </c>
      <c r="D183">
        <v>0.989379</v>
      </c>
      <c r="E183">
        <v>-0.0656</v>
      </c>
      <c r="F183">
        <v>0.9938135277</v>
      </c>
      <c r="H183">
        <f t="shared" si="4"/>
        <v>1</v>
      </c>
      <c r="I183">
        <v>1</v>
      </c>
      <c r="K183">
        <f>INIT_AQ*C183/365*(1+D183*E183)*IF($C$9="Y",F183,1)</f>
        <v>17.327281318106003</v>
      </c>
      <c r="L183">
        <f t="shared" si="5"/>
        <v>0</v>
      </c>
      <c r="N183">
        <f>C183/365*(1+D183*E183)</f>
        <v>0.004683049004893514</v>
      </c>
      <c r="O183">
        <f>NEW_AQ*C183/365*(1+D183*E183)</f>
        <v>15.586391161762256</v>
      </c>
    </row>
    <row r="184" spans="2:15" ht="12.75">
      <c r="B184" s="8">
        <v>39832</v>
      </c>
      <c r="C184">
        <v>1.775149</v>
      </c>
      <c r="D184">
        <v>0.996209</v>
      </c>
      <c r="E184">
        <v>-0.0078</v>
      </c>
      <c r="F184">
        <v>0.9969631105</v>
      </c>
      <c r="H184">
        <f t="shared" si="4"/>
        <v>1</v>
      </c>
      <c r="I184">
        <v>1</v>
      </c>
      <c r="K184">
        <f>INIT_AQ*C184/365*(1+D184*E184)*IF($C$9="Y",F184,1)</f>
        <v>17.85483483787214</v>
      </c>
      <c r="L184">
        <f t="shared" si="5"/>
        <v>0</v>
      </c>
      <c r="N184">
        <f>C184/365*(1+D184*E184)</f>
        <v>0.004825631037262741</v>
      </c>
      <c r="O184">
        <f>NEW_AQ*C184/365*(1+D184*E184)</f>
        <v>16.060940825202373</v>
      </c>
    </row>
    <row r="185" spans="2:15" ht="12.75">
      <c r="B185" s="8">
        <v>39833</v>
      </c>
      <c r="C185">
        <v>1.772577</v>
      </c>
      <c r="D185">
        <v>0.9962</v>
      </c>
      <c r="E185">
        <v>0.0496</v>
      </c>
      <c r="F185">
        <v>0.9995575656</v>
      </c>
      <c r="H185">
        <f t="shared" si="4"/>
        <v>1</v>
      </c>
      <c r="I185">
        <v>1</v>
      </c>
      <c r="K185">
        <f>INIT_AQ*C185/365*(1+D185*E185)*IF($C$9="Y",F185,1)</f>
        <v>18.856444050361777</v>
      </c>
      <c r="L185">
        <f t="shared" si="5"/>
        <v>0</v>
      </c>
      <c r="N185">
        <f>C185/365*(1+D185*E185)</f>
        <v>0.005096336229827507</v>
      </c>
      <c r="O185">
        <f>NEW_AQ*C185/365*(1+D185*E185)</f>
        <v>16.961917307922434</v>
      </c>
    </row>
    <row r="186" spans="2:15" ht="12.75">
      <c r="B186" s="8">
        <v>39834</v>
      </c>
      <c r="C186">
        <v>1.771291</v>
      </c>
      <c r="D186">
        <v>0.996189</v>
      </c>
      <c r="E186">
        <v>0.0505</v>
      </c>
      <c r="F186">
        <v>0.9995891759</v>
      </c>
      <c r="H186">
        <f t="shared" si="4"/>
        <v>1</v>
      </c>
      <c r="I186">
        <v>1</v>
      </c>
      <c r="K186">
        <f>INIT_AQ*C186/365*(1+D186*E186)*IF($C$9="Y",F186,1)</f>
        <v>18.858852364324147</v>
      </c>
      <c r="L186">
        <f t="shared" si="5"/>
        <v>0</v>
      </c>
      <c r="N186">
        <f>C186/365*(1+D186*E186)</f>
        <v>0.0050969871254930126</v>
      </c>
      <c r="O186">
        <f>NEW_AQ*C186/365*(1+D186*E186)</f>
        <v>16.96408365605107</v>
      </c>
    </row>
    <row r="187" spans="2:15" ht="12.75">
      <c r="B187" s="8">
        <v>39835</v>
      </c>
      <c r="C187">
        <v>1.768719</v>
      </c>
      <c r="D187">
        <v>0.996173</v>
      </c>
      <c r="E187">
        <v>-0.0618</v>
      </c>
      <c r="F187">
        <v>0.9943826449</v>
      </c>
      <c r="H187">
        <f t="shared" si="4"/>
        <v>1</v>
      </c>
      <c r="I187">
        <v>1</v>
      </c>
      <c r="K187">
        <f>INIT_AQ*C187/365*(1+D187*E187)*IF($C$9="Y",F187,1)</f>
        <v>16.82567886931942</v>
      </c>
      <c r="L187">
        <f t="shared" si="5"/>
        <v>0</v>
      </c>
      <c r="N187">
        <f>C187/365*(1+D187*E187)</f>
        <v>0.0045474807754917355</v>
      </c>
      <c r="O187">
        <f>NEW_AQ*C187/365*(1+D187*E187)</f>
        <v>15.135185237938767</v>
      </c>
    </row>
    <row r="188" spans="2:15" ht="12.75">
      <c r="B188" s="8">
        <v>39836</v>
      </c>
      <c r="C188">
        <v>1.783801</v>
      </c>
      <c r="D188">
        <v>0.993684</v>
      </c>
      <c r="E188">
        <v>0.0222</v>
      </c>
      <c r="F188">
        <v>0.9981662275</v>
      </c>
      <c r="H188">
        <f t="shared" si="4"/>
        <v>1</v>
      </c>
      <c r="I188">
        <v>1</v>
      </c>
      <c r="K188">
        <f>INIT_AQ*C188/365*(1+D188*E188)*IF($C$9="Y",F188,1)</f>
        <v>18.481259410652854</v>
      </c>
      <c r="L188">
        <f t="shared" si="5"/>
        <v>0</v>
      </c>
      <c r="N188">
        <f>C188/365*(1+D188*E188)</f>
        <v>0.0049949349758521226</v>
      </c>
      <c r="O188">
        <f>NEW_AQ*C188/365*(1+D188*E188)</f>
        <v>16.624427863096628</v>
      </c>
    </row>
    <row r="189" spans="2:15" ht="12.75">
      <c r="B189" s="8">
        <v>39837</v>
      </c>
      <c r="C189">
        <v>1.797076</v>
      </c>
      <c r="D189">
        <v>0.988736</v>
      </c>
      <c r="E189">
        <v>0.0942</v>
      </c>
      <c r="F189">
        <v>1.0006137479</v>
      </c>
      <c r="H189">
        <f t="shared" si="4"/>
        <v>1</v>
      </c>
      <c r="I189">
        <v>1</v>
      </c>
      <c r="K189">
        <f>INIT_AQ*C189/365*(1+D189*E189)*IF($C$9="Y",F189,1)</f>
        <v>19.913640631022282</v>
      </c>
      <c r="L189">
        <f t="shared" si="5"/>
        <v>0</v>
      </c>
      <c r="N189">
        <f>C189/365*(1+D189*E189)</f>
        <v>0.005382065035411427</v>
      </c>
      <c r="O189">
        <f>NEW_AQ*C189/365*(1+D189*E189)</f>
        <v>17.91289623753869</v>
      </c>
    </row>
    <row r="190" spans="2:15" ht="12.75">
      <c r="B190" s="8">
        <v>39838</v>
      </c>
      <c r="C190">
        <v>1.812069</v>
      </c>
      <c r="D190">
        <v>0.989246</v>
      </c>
      <c r="E190">
        <v>0.0053</v>
      </c>
      <c r="F190">
        <v>0.9973097073</v>
      </c>
      <c r="H190">
        <f t="shared" si="4"/>
        <v>1</v>
      </c>
      <c r="I190">
        <v>1</v>
      </c>
      <c r="K190">
        <f>INIT_AQ*C190/365*(1+D190*E190)*IF($C$9="Y",F190,1)</f>
        <v>18.465226940316683</v>
      </c>
      <c r="L190">
        <f t="shared" si="5"/>
        <v>0</v>
      </c>
      <c r="N190">
        <f>C190/365*(1+D190*E190)</f>
        <v>0.004990601875761266</v>
      </c>
      <c r="O190">
        <f>NEW_AQ*C190/365*(1+D190*E190)</f>
        <v>16.610006191897252</v>
      </c>
    </row>
    <row r="191" spans="2:15" ht="12.75">
      <c r="B191" s="8">
        <v>39839</v>
      </c>
      <c r="C191">
        <v>1.758425</v>
      </c>
      <c r="D191">
        <v>0.996125</v>
      </c>
      <c r="E191">
        <v>-0.0761</v>
      </c>
      <c r="F191">
        <v>0.9935103042</v>
      </c>
      <c r="H191">
        <f t="shared" si="4"/>
        <v>1</v>
      </c>
      <c r="I191">
        <v>1</v>
      </c>
      <c r="K191">
        <f>INIT_AQ*C191/365*(1+D191*E191)*IF($C$9="Y",F191,1)</f>
        <v>16.473894141624914</v>
      </c>
      <c r="L191">
        <f t="shared" si="5"/>
        <v>0</v>
      </c>
      <c r="N191">
        <f>C191/365*(1+D191*E191)</f>
        <v>0.004452403822060787</v>
      </c>
      <c r="O191">
        <f>NEW_AQ*C191/365*(1+D191*E191)</f>
        <v>14.818744691385675</v>
      </c>
    </row>
    <row r="192" spans="2:15" ht="12.75">
      <c r="B192" s="8">
        <v>39840</v>
      </c>
      <c r="C192">
        <v>1.755853</v>
      </c>
      <c r="D192">
        <v>0.996108</v>
      </c>
      <c r="E192">
        <v>-0.0399</v>
      </c>
      <c r="F192">
        <v>0.9952341918</v>
      </c>
      <c r="H192">
        <f t="shared" si="4"/>
        <v>1</v>
      </c>
      <c r="I192">
        <v>1</v>
      </c>
      <c r="K192">
        <f>INIT_AQ*C192/365*(1+D192*E192)*IF($C$9="Y",F192,1)</f>
        <v>17.091639431597518</v>
      </c>
      <c r="L192">
        <f t="shared" si="5"/>
        <v>0</v>
      </c>
      <c r="N192">
        <f>C192/365*(1+D192*E192)</f>
        <v>0.00461936200853987</v>
      </c>
      <c r="O192">
        <f>NEW_AQ*C192/365*(1+D192*E192)</f>
        <v>15.374424463133145</v>
      </c>
    </row>
    <row r="193" spans="2:15" ht="12.75">
      <c r="B193" s="8">
        <v>39841</v>
      </c>
      <c r="C193">
        <v>1.751988</v>
      </c>
      <c r="D193">
        <v>0.996097</v>
      </c>
      <c r="E193">
        <v>-0.0128</v>
      </c>
      <c r="F193">
        <v>0.9964982073</v>
      </c>
      <c r="H193">
        <f t="shared" si="4"/>
        <v>1</v>
      </c>
      <c r="I193">
        <v>1</v>
      </c>
      <c r="K193">
        <f>INIT_AQ*C193/365*(1+D193*E193)*IF($C$9="Y",F193,1)</f>
        <v>17.53343916831235</v>
      </c>
      <c r="L193">
        <f t="shared" si="5"/>
        <v>0</v>
      </c>
      <c r="N193">
        <f>C193/365*(1+D193*E193)</f>
        <v>0.004738767342787121</v>
      </c>
      <c r="O193">
        <f>NEW_AQ*C193/365*(1+D193*E193)</f>
        <v>15.771836116189492</v>
      </c>
    </row>
    <row r="194" spans="2:15" ht="12.75">
      <c r="B194" s="8">
        <v>39842</v>
      </c>
      <c r="C194">
        <v>1.749416</v>
      </c>
      <c r="D194">
        <v>0.99608</v>
      </c>
      <c r="E194">
        <v>0.0478</v>
      </c>
      <c r="F194">
        <v>0.9994196226</v>
      </c>
      <c r="H194">
        <f t="shared" si="4"/>
        <v>1</v>
      </c>
      <c r="I194">
        <v>1</v>
      </c>
      <c r="K194">
        <f>INIT_AQ*C194/365*(1+D194*E194)*IF($C$9="Y",F194,1)</f>
        <v>18.57815906586866</v>
      </c>
      <c r="L194">
        <f t="shared" si="5"/>
        <v>0</v>
      </c>
      <c r="N194">
        <f>C194/365*(1+D194*E194)</f>
        <v>0.005021124071856395</v>
      </c>
      <c r="O194">
        <f>NEW_AQ*C194/365*(1+D194*E194)</f>
        <v>16.711591908159793</v>
      </c>
    </row>
    <row r="195" spans="2:15" ht="12.75">
      <c r="B195" s="8">
        <v>39843</v>
      </c>
      <c r="C195">
        <v>1.763011</v>
      </c>
      <c r="D195">
        <v>0.993558</v>
      </c>
      <c r="E195">
        <v>0.1061</v>
      </c>
      <c r="F195">
        <v>1.0016371176</v>
      </c>
      <c r="H195">
        <f t="shared" si="4"/>
        <v>1</v>
      </c>
      <c r="I195">
        <v>1</v>
      </c>
      <c r="K195">
        <f>INIT_AQ*C195/365*(1+D195*E195)*IF($C$9="Y",F195,1)</f>
        <v>19.755581880519138</v>
      </c>
      <c r="L195">
        <f t="shared" si="5"/>
        <v>0</v>
      </c>
      <c r="N195">
        <f>C195/365*(1+D195*E195)</f>
        <v>0.005339346454194361</v>
      </c>
      <c r="O195">
        <f>NEW_AQ*C195/365*(1+D195*E195)</f>
        <v>17.770717815739353</v>
      </c>
    </row>
    <row r="196" spans="2:15" ht="12.75">
      <c r="B196" s="8">
        <v>39844</v>
      </c>
      <c r="C196">
        <v>1.774792</v>
      </c>
      <c r="D196">
        <v>0.988544</v>
      </c>
      <c r="E196">
        <v>0.1748</v>
      </c>
      <c r="F196">
        <v>1.0034499097</v>
      </c>
      <c r="H196">
        <f t="shared" si="4"/>
        <v>1</v>
      </c>
      <c r="I196">
        <v>1</v>
      </c>
      <c r="K196">
        <f>INIT_AQ*C196/365*(1+D196*E196)*IF($C$9="Y",F196,1)</f>
        <v>21.099849146593897</v>
      </c>
      <c r="L196">
        <f t="shared" si="5"/>
        <v>0</v>
      </c>
      <c r="N196">
        <f>C196/365*(1+D196*E196)</f>
        <v>0.0057026619315118645</v>
      </c>
      <c r="O196">
        <f>NEW_AQ*C196/365*(1+D196*E196)</f>
        <v>18.979925137438464</v>
      </c>
    </row>
    <row r="197" spans="2:15" ht="12.75">
      <c r="B197" s="8">
        <v>39845</v>
      </c>
      <c r="C197">
        <v>1.789562</v>
      </c>
      <c r="D197">
        <v>0.989061</v>
      </c>
      <c r="E197">
        <v>0.319</v>
      </c>
      <c r="F197">
        <v>1.0075204194</v>
      </c>
      <c r="H197">
        <f t="shared" si="4"/>
        <v>1</v>
      </c>
      <c r="I197">
        <v>1</v>
      </c>
      <c r="K197">
        <f>INIT_AQ*C197/365*(1+D197*E197)*IF($C$9="Y",F197,1)</f>
        <v>23.86436672248533</v>
      </c>
      <c r="L197">
        <f t="shared" si="5"/>
        <v>0</v>
      </c>
      <c r="N197">
        <f>C197/365*(1+D197*E197)</f>
        <v>0.006449828843914953</v>
      </c>
      <c r="O197">
        <f>NEW_AQ*C197/365*(1+D197*E197)</f>
        <v>21.46668872835363</v>
      </c>
    </row>
    <row r="198" spans="2:15" ht="12.75">
      <c r="B198" s="8">
        <v>39846</v>
      </c>
      <c r="C198">
        <v>1.735264</v>
      </c>
      <c r="D198">
        <v>0.996014</v>
      </c>
      <c r="E198">
        <v>0.3401</v>
      </c>
      <c r="F198">
        <v>1.008989454</v>
      </c>
      <c r="H198">
        <f t="shared" si="4"/>
        <v>1</v>
      </c>
      <c r="I198">
        <v>1</v>
      </c>
      <c r="K198">
        <f>INIT_AQ*C198/365*(1+D198*E198)*IF($C$9="Y",F198,1)</f>
        <v>23.548978393149355</v>
      </c>
      <c r="L198">
        <f t="shared" si="5"/>
        <v>0</v>
      </c>
      <c r="N198">
        <f>C198/365*(1+D198*E198)</f>
        <v>0.006364588754905231</v>
      </c>
      <c r="O198">
        <f>NEW_AQ*C198/365*(1+D198*E198)</f>
        <v>21.182987795781568</v>
      </c>
    </row>
    <row r="199" spans="2:15" ht="12.75">
      <c r="B199" s="8">
        <v>39847</v>
      </c>
      <c r="C199">
        <v>1.731406</v>
      </c>
      <c r="D199">
        <v>0.995992</v>
      </c>
      <c r="E199">
        <v>0.2159</v>
      </c>
      <c r="F199">
        <v>1.0055132717</v>
      </c>
      <c r="H199">
        <f t="shared" si="4"/>
        <v>1</v>
      </c>
      <c r="I199">
        <v>1</v>
      </c>
      <c r="K199">
        <f>INIT_AQ*C199/365*(1+D199*E199)*IF($C$9="Y",F199,1)</f>
        <v>21.32536381908942</v>
      </c>
      <c r="L199">
        <f t="shared" si="5"/>
        <v>0</v>
      </c>
      <c r="N199">
        <f>C199/365*(1+D199*E199)</f>
        <v>0.005763611842997142</v>
      </c>
      <c r="O199">
        <f>NEW_AQ*C199/365*(1+D199*E199)</f>
        <v>19.18278211388514</v>
      </c>
    </row>
    <row r="200" spans="2:15" ht="12.75">
      <c r="B200" s="8">
        <v>39848</v>
      </c>
      <c r="C200">
        <v>1.726262</v>
      </c>
      <c r="D200">
        <v>0.99597</v>
      </c>
      <c r="E200">
        <v>0.176</v>
      </c>
      <c r="F200">
        <v>1.0042688369</v>
      </c>
      <c r="H200">
        <f t="shared" si="4"/>
        <v>1</v>
      </c>
      <c r="I200">
        <v>1</v>
      </c>
      <c r="K200">
        <f>INIT_AQ*C200/365*(1+D200*E200)*IF($C$9="Y",F200,1)</f>
        <v>20.566523076405392</v>
      </c>
      <c r="L200">
        <f t="shared" si="5"/>
        <v>0</v>
      </c>
      <c r="N200">
        <f>C200/365*(1+D200*E200)</f>
        <v>0.005558519750379835</v>
      </c>
      <c r="O200">
        <f>NEW_AQ*C200/365*(1+D200*E200)</f>
        <v>18.500182897780974</v>
      </c>
    </row>
    <row r="201" spans="2:15" ht="12.75">
      <c r="B201" s="8">
        <v>39849</v>
      </c>
      <c r="C201">
        <v>1.722397</v>
      </c>
      <c r="D201">
        <v>0.995952</v>
      </c>
      <c r="E201">
        <v>0.1921</v>
      </c>
      <c r="F201">
        <v>1.0047997258</v>
      </c>
      <c r="H201">
        <f t="shared" si="4"/>
        <v>1</v>
      </c>
      <c r="I201">
        <v>1</v>
      </c>
      <c r="K201">
        <f>INIT_AQ*C201/365*(1+D201*E201)*IF($C$9="Y",F201,1)</f>
        <v>20.800387233637498</v>
      </c>
      <c r="L201">
        <f t="shared" si="5"/>
        <v>0</v>
      </c>
      <c r="N201">
        <f>C201/365*(1+D201*E201)</f>
        <v>0.005621726279361486</v>
      </c>
      <c r="O201">
        <f>NEW_AQ*C201/365*(1+D201*E201)</f>
        <v>18.710550477461613</v>
      </c>
    </row>
    <row r="202" spans="2:15" ht="12.75">
      <c r="B202" s="8">
        <v>39850</v>
      </c>
      <c r="C202">
        <v>1.735724</v>
      </c>
      <c r="D202">
        <v>0.993386</v>
      </c>
      <c r="E202">
        <v>0.2396</v>
      </c>
      <c r="F202">
        <v>1.0058685654</v>
      </c>
      <c r="H202">
        <f t="shared" si="4"/>
        <v>1</v>
      </c>
      <c r="I202">
        <v>1</v>
      </c>
      <c r="K202">
        <f>INIT_AQ*C202/365*(1+D202*E202)*IF($C$9="Y",F202,1)</f>
        <v>21.782891839058262</v>
      </c>
      <c r="L202">
        <f t="shared" si="5"/>
        <v>0</v>
      </c>
      <c r="N202">
        <f>C202/365*(1+D202*E202)</f>
        <v>0.005887268064610341</v>
      </c>
      <c r="O202">
        <f>NEW_AQ*C202/365*(1+D202*E202)</f>
        <v>19.5943418130544</v>
      </c>
    </row>
    <row r="203" spans="2:15" ht="12.75">
      <c r="B203" s="8">
        <v>39851</v>
      </c>
      <c r="C203">
        <v>1.745952</v>
      </c>
      <c r="D203">
        <v>0.988287</v>
      </c>
      <c r="E203">
        <v>0.2455</v>
      </c>
      <c r="F203">
        <v>1.005447223</v>
      </c>
      <c r="H203">
        <f t="shared" si="4"/>
        <v>1</v>
      </c>
      <c r="I203">
        <v>1</v>
      </c>
      <c r="K203">
        <f>INIT_AQ*C203/365*(1+D203*E203)*IF($C$9="Y",F203,1)</f>
        <v>21.99282694985718</v>
      </c>
      <c r="L203">
        <f t="shared" si="5"/>
        <v>0</v>
      </c>
      <c r="N203">
        <f>C203/365*(1+D203*E203)</f>
        <v>0.005944007283745184</v>
      </c>
      <c r="O203">
        <f>NEW_AQ*C203/365*(1+D203*E203)</f>
        <v>19.78318452273446</v>
      </c>
    </row>
    <row r="204" spans="2:15" ht="12.75">
      <c r="B204" s="8">
        <v>39852</v>
      </c>
      <c r="C204">
        <v>1.759109</v>
      </c>
      <c r="D204">
        <v>0.988809</v>
      </c>
      <c r="E204">
        <v>0.1868</v>
      </c>
      <c r="F204">
        <v>1.0038028803</v>
      </c>
      <c r="H204">
        <f t="shared" si="4"/>
        <v>1</v>
      </c>
      <c r="I204">
        <v>1</v>
      </c>
      <c r="K204">
        <f>INIT_AQ*C204/365*(1+D204*E204)*IF($C$9="Y",F204,1)</f>
        <v>21.125815808700988</v>
      </c>
      <c r="L204">
        <f t="shared" si="5"/>
        <v>0</v>
      </c>
      <c r="N204">
        <f>C204/365*(1+D204*E204)</f>
        <v>0.005709679948297565</v>
      </c>
      <c r="O204">
        <f>NEW_AQ*C204/365*(1+D204*E204)</f>
        <v>19.00328290172567</v>
      </c>
    </row>
    <row r="205" spans="2:15" ht="12.75">
      <c r="B205" s="8">
        <v>39853</v>
      </c>
      <c r="C205">
        <v>1.704387</v>
      </c>
      <c r="D205">
        <v>0.995866</v>
      </c>
      <c r="E205">
        <v>0.1628</v>
      </c>
      <c r="F205">
        <v>1.0037021513</v>
      </c>
      <c r="H205">
        <f t="shared" si="4"/>
        <v>1</v>
      </c>
      <c r="I205">
        <v>1</v>
      </c>
      <c r="K205">
        <f>INIT_AQ*C205/365*(1+D205*E205)*IF($C$9="Y",F205,1)</f>
        <v>20.078471954511166</v>
      </c>
      <c r="L205">
        <f t="shared" si="5"/>
        <v>0</v>
      </c>
      <c r="N205">
        <f>C205/365*(1+D205*E205)</f>
        <v>0.005426614041759775</v>
      </c>
      <c r="O205">
        <f>NEW_AQ*C205/365*(1+D205*E205)</f>
        <v>18.061166784801294</v>
      </c>
    </row>
    <row r="206" spans="2:15" ht="12.75">
      <c r="B206" s="8">
        <v>39854</v>
      </c>
      <c r="C206">
        <v>1.699243</v>
      </c>
      <c r="D206">
        <v>0.995837</v>
      </c>
      <c r="E206">
        <v>0.2089</v>
      </c>
      <c r="F206">
        <v>1.0052056155</v>
      </c>
      <c r="H206">
        <f aca="true" t="shared" si="6" ref="H206:H269">IF(B206&gt;=$C$3,IF(B206&lt;$C$4,1,0),0)</f>
        <v>1</v>
      </c>
      <c r="I206">
        <v>1</v>
      </c>
      <c r="K206">
        <f>INIT_AQ*C206/365*(1+D206*E206)*IF($C$9="Y",F206,1)</f>
        <v>20.808568013401768</v>
      </c>
      <c r="L206">
        <f aca="true" t="shared" si="7" ref="L206:L269">(H206-I206)*K206*$D$7</f>
        <v>0</v>
      </c>
      <c r="N206">
        <f>C206/365*(1+D206*E206)</f>
        <v>0.005623937300919397</v>
      </c>
      <c r="O206">
        <f>NEW_AQ*C206/365*(1+D206*E206)</f>
        <v>18.717909325689053</v>
      </c>
    </row>
    <row r="207" spans="2:15" ht="12.75">
      <c r="B207" s="8">
        <v>39855</v>
      </c>
      <c r="C207">
        <v>1.6941</v>
      </c>
      <c r="D207">
        <v>0.995814</v>
      </c>
      <c r="E207">
        <v>0.1934</v>
      </c>
      <c r="F207">
        <v>1.0049035689</v>
      </c>
      <c r="H207">
        <f t="shared" si="6"/>
        <v>1</v>
      </c>
      <c r="I207">
        <v>1</v>
      </c>
      <c r="K207">
        <f>INIT_AQ*C207/365*(1+D207*E207)*IF($C$9="Y",F207,1)</f>
        <v>20.48043709745066</v>
      </c>
      <c r="L207">
        <f t="shared" si="7"/>
        <v>0</v>
      </c>
      <c r="N207">
        <f>C207/365*(1+D207*E207)</f>
        <v>0.005535253269581259</v>
      </c>
      <c r="O207">
        <f>NEW_AQ*C207/365*(1+D207*E207)</f>
        <v>18.422746067565168</v>
      </c>
    </row>
    <row r="208" spans="2:15" ht="12.75">
      <c r="B208" s="8">
        <v>39856</v>
      </c>
      <c r="C208">
        <v>1.688949</v>
      </c>
      <c r="D208">
        <v>0.995789</v>
      </c>
      <c r="E208">
        <v>0.2278</v>
      </c>
      <c r="F208">
        <v>1.0059115764</v>
      </c>
      <c r="H208">
        <f t="shared" si="6"/>
        <v>1</v>
      </c>
      <c r="I208">
        <v>1</v>
      </c>
      <c r="K208">
        <f>INIT_AQ*C208/365*(1+D208*E208)*IF($C$9="Y",F208,1)</f>
        <v>21.00455971339594</v>
      </c>
      <c r="L208">
        <f t="shared" si="7"/>
        <v>0</v>
      </c>
      <c r="N208">
        <f>C208/365*(1+D208*E208)</f>
        <v>0.00567690803064755</v>
      </c>
      <c r="O208">
        <f>NEW_AQ*C208/365*(1+D208*E208)</f>
        <v>18.894209533695474</v>
      </c>
    </row>
    <row r="209" spans="2:15" ht="12.75">
      <c r="B209" s="8">
        <v>39857</v>
      </c>
      <c r="C209">
        <v>1.700641</v>
      </c>
      <c r="D209">
        <v>0.99317</v>
      </c>
      <c r="E209">
        <v>0.15</v>
      </c>
      <c r="F209">
        <v>1.0030486882</v>
      </c>
      <c r="H209">
        <f t="shared" si="6"/>
        <v>1</v>
      </c>
      <c r="I209">
        <v>1</v>
      </c>
      <c r="K209">
        <f>INIT_AQ*C209/365*(1+D209*E209)*IF($C$9="Y",F209,1)</f>
        <v>19.80761895943384</v>
      </c>
      <c r="L209">
        <f t="shared" si="7"/>
        <v>0</v>
      </c>
      <c r="N209">
        <f>C209/365*(1+D209*E209)</f>
        <v>0.005353410529576712</v>
      </c>
      <c r="O209">
        <f>NEW_AQ*C209/365*(1+D209*E209)</f>
        <v>17.817526674670525</v>
      </c>
    </row>
    <row r="210" spans="2:15" ht="12.75">
      <c r="B210" s="8">
        <v>39858</v>
      </c>
      <c r="C210">
        <v>1.710549</v>
      </c>
      <c r="D210">
        <v>0.987976</v>
      </c>
      <c r="E210">
        <v>0.1494</v>
      </c>
      <c r="F210">
        <v>1.0025200038</v>
      </c>
      <c r="H210">
        <f t="shared" si="6"/>
        <v>1</v>
      </c>
      <c r="I210">
        <v>1</v>
      </c>
      <c r="K210">
        <f>INIT_AQ*C210/365*(1+D210*E210)*IF($C$9="Y",F210,1)</f>
        <v>19.899230672686933</v>
      </c>
      <c r="L210">
        <f t="shared" si="7"/>
        <v>0</v>
      </c>
      <c r="N210">
        <f>C210/365*(1+D210*E210)</f>
        <v>0.005378170452077549</v>
      </c>
      <c r="O210">
        <f>NEW_AQ*C210/365*(1+D210*E210)</f>
        <v>17.899934062854957</v>
      </c>
    </row>
    <row r="211" spans="2:15" ht="12.75">
      <c r="B211" s="8">
        <v>39859</v>
      </c>
      <c r="C211">
        <v>1.720717</v>
      </c>
      <c r="D211">
        <v>0.98848</v>
      </c>
      <c r="E211">
        <v>0.0641</v>
      </c>
      <c r="F211">
        <v>0.9995041706</v>
      </c>
      <c r="H211">
        <f t="shared" si="6"/>
        <v>1</v>
      </c>
      <c r="I211">
        <v>1</v>
      </c>
      <c r="K211">
        <f>INIT_AQ*C211/365*(1+D211*E211)*IF($C$9="Y",F211,1)</f>
        <v>18.54809317987876</v>
      </c>
      <c r="L211">
        <f t="shared" si="7"/>
        <v>0</v>
      </c>
      <c r="N211">
        <f>C211/365*(1+D211*E211)</f>
        <v>0.005012998156723989</v>
      </c>
      <c r="O211">
        <f>NEW_AQ*C211/365*(1+D211*E211)</f>
        <v>16.684546773319518</v>
      </c>
    </row>
    <row r="212" spans="2:15" ht="12.75">
      <c r="B212" s="8">
        <v>39860</v>
      </c>
      <c r="C212">
        <v>1.667081</v>
      </c>
      <c r="D212">
        <v>0.995681</v>
      </c>
      <c r="E212">
        <v>-0.092</v>
      </c>
      <c r="F212">
        <v>0.9923657143</v>
      </c>
      <c r="H212">
        <f t="shared" si="6"/>
        <v>1</v>
      </c>
      <c r="I212">
        <v>1</v>
      </c>
      <c r="K212">
        <f>INIT_AQ*C212/365*(1+D212*E212)*IF($C$9="Y",F212,1)</f>
        <v>15.351167806614784</v>
      </c>
      <c r="L212">
        <f t="shared" si="7"/>
        <v>0</v>
      </c>
      <c r="N212">
        <f>C212/365*(1+D212*E212)</f>
        <v>0.0041489642720580495</v>
      </c>
      <c r="O212">
        <f>NEW_AQ*C212/365*(1+D212*E212)</f>
        <v>13.80881985067833</v>
      </c>
    </row>
    <row r="213" spans="2:15" ht="12.75">
      <c r="B213" s="8">
        <v>39861</v>
      </c>
      <c r="C213">
        <v>1.660644</v>
      </c>
      <c r="D213">
        <v>0.995649</v>
      </c>
      <c r="E213">
        <v>-0.1347</v>
      </c>
      <c r="F213">
        <v>0.9897975267</v>
      </c>
      <c r="H213">
        <f t="shared" si="6"/>
        <v>1</v>
      </c>
      <c r="I213">
        <v>1</v>
      </c>
      <c r="K213">
        <f>INIT_AQ*C213/365*(1+D213*E213)*IF($C$9="Y",F213,1)</f>
        <v>14.576261739364684</v>
      </c>
      <c r="L213">
        <f t="shared" si="7"/>
        <v>0</v>
      </c>
      <c r="N213">
        <f>C213/365*(1+D213*E213)</f>
        <v>0.003939530199828293</v>
      </c>
      <c r="O213">
        <f>NEW_AQ*C213/365*(1+D213*E213)</f>
        <v>13.111769410043875</v>
      </c>
    </row>
    <row r="214" spans="2:15" ht="12.75">
      <c r="B214" s="8">
        <v>39862</v>
      </c>
      <c r="C214">
        <v>1.6555</v>
      </c>
      <c r="D214">
        <v>0.995625</v>
      </c>
      <c r="E214">
        <v>-0.1388</v>
      </c>
      <c r="F214">
        <v>0.9893944988</v>
      </c>
      <c r="H214">
        <f t="shared" si="6"/>
        <v>1</v>
      </c>
      <c r="I214">
        <v>1</v>
      </c>
      <c r="K214">
        <f>INIT_AQ*C214/365*(1+D214*E214)*IF($C$9="Y",F214,1)</f>
        <v>14.462660380239726</v>
      </c>
      <c r="L214">
        <f t="shared" si="7"/>
        <v>0</v>
      </c>
      <c r="N214">
        <f>C214/365*(1+D214*E214)</f>
        <v>0.003908827129794521</v>
      </c>
      <c r="O214">
        <f>NEW_AQ*C214/365*(1+D214*E214)</f>
        <v>13.00958169880846</v>
      </c>
    </row>
    <row r="215" spans="2:15" ht="12.75">
      <c r="B215" s="8">
        <v>39863</v>
      </c>
      <c r="C215">
        <v>1.649063</v>
      </c>
      <c r="D215">
        <v>0.995592</v>
      </c>
      <c r="E215">
        <v>-0.1539</v>
      </c>
      <c r="F215">
        <v>0.9884211108</v>
      </c>
      <c r="H215">
        <f t="shared" si="6"/>
        <v>1</v>
      </c>
      <c r="I215">
        <v>1</v>
      </c>
      <c r="K215">
        <f>INIT_AQ*C215/365*(1+D215*E215)*IF($C$9="Y",F215,1)</f>
        <v>14.155195567867255</v>
      </c>
      <c r="L215">
        <f t="shared" si="7"/>
        <v>0</v>
      </c>
      <c r="N215">
        <f>C215/365*(1+D215*E215)</f>
        <v>0.003825728531856015</v>
      </c>
      <c r="O215">
        <f>NEW_AQ*C215/365*(1+D215*E215)</f>
        <v>12.73300819912692</v>
      </c>
    </row>
    <row r="216" spans="2:15" ht="12.75">
      <c r="B216" s="8">
        <v>39864</v>
      </c>
      <c r="C216">
        <v>1.65906</v>
      </c>
      <c r="D216">
        <v>0.992905</v>
      </c>
      <c r="E216">
        <v>-0.1396</v>
      </c>
      <c r="F216">
        <v>0.9894262953</v>
      </c>
      <c r="H216">
        <f t="shared" si="6"/>
        <v>1</v>
      </c>
      <c r="I216">
        <v>1</v>
      </c>
      <c r="K216">
        <f>INIT_AQ*C216/365*(1+D216*E216)*IF($C$9="Y",F216,1)</f>
        <v>14.486751511170311</v>
      </c>
      <c r="L216">
        <f t="shared" si="7"/>
        <v>0</v>
      </c>
      <c r="N216">
        <f>C216/365*(1+D216*E216)</f>
        <v>0.003915338246262247</v>
      </c>
      <c r="O216">
        <f>NEW_AQ*C216/365*(1+D216*E216)</f>
        <v>13.031252368506712</v>
      </c>
    </row>
    <row r="217" spans="2:15" ht="12.75">
      <c r="B217" s="8">
        <v>39865</v>
      </c>
      <c r="C217">
        <v>1.667289</v>
      </c>
      <c r="D217">
        <v>0.987575</v>
      </c>
      <c r="E217">
        <v>-0.1935</v>
      </c>
      <c r="F217">
        <v>0.986191423</v>
      </c>
      <c r="H217">
        <f t="shared" si="6"/>
        <v>1</v>
      </c>
      <c r="I217">
        <v>1</v>
      </c>
      <c r="K217">
        <f>INIT_AQ*C217/365*(1+D217*E217)*IF($C$9="Y",F217,1)</f>
        <v>13.671521665143583</v>
      </c>
      <c r="L217">
        <f t="shared" si="7"/>
        <v>0</v>
      </c>
      <c r="N217">
        <f>C217/365*(1+D217*E217)</f>
        <v>0.0036950058554442123</v>
      </c>
      <c r="O217">
        <f>NEW_AQ*C217/365*(1+D217*E217)</f>
        <v>12.297929521509461</v>
      </c>
    </row>
    <row r="218" spans="2:15" ht="12.75">
      <c r="B218" s="8">
        <v>39866</v>
      </c>
      <c r="C218">
        <v>1.677033</v>
      </c>
      <c r="D218">
        <v>0.988087</v>
      </c>
      <c r="E218">
        <v>-0.1217</v>
      </c>
      <c r="F218">
        <v>0.9904326911</v>
      </c>
      <c r="H218">
        <f t="shared" si="6"/>
        <v>1</v>
      </c>
      <c r="I218">
        <v>1</v>
      </c>
      <c r="K218">
        <f>INIT_AQ*C218/365*(1+D218*E218)*IF($C$9="Y",F218,1)</f>
        <v>14.95580007274342</v>
      </c>
      <c r="L218">
        <f t="shared" si="7"/>
        <v>0</v>
      </c>
      <c r="N218">
        <f>C218/365*(1+D218*E218)</f>
        <v>0.004042108127768491</v>
      </c>
      <c r="O218">
        <f>NEW_AQ*C218/365*(1+D218*E218)</f>
        <v>13.453175128362927</v>
      </c>
    </row>
    <row r="219" spans="2:15" ht="12.75">
      <c r="B219" s="8">
        <v>39867</v>
      </c>
      <c r="C219">
        <v>1.622052</v>
      </c>
      <c r="D219">
        <v>0.995453</v>
      </c>
      <c r="E219">
        <v>-0.1529</v>
      </c>
      <c r="F219">
        <v>0.9881867949</v>
      </c>
      <c r="H219">
        <f t="shared" si="6"/>
        <v>1</v>
      </c>
      <c r="I219">
        <v>1</v>
      </c>
      <c r="K219">
        <f>INIT_AQ*C219/365*(1+D219*E219)*IF($C$9="Y",F219,1)</f>
        <v>13.940058758724067</v>
      </c>
      <c r="L219">
        <f t="shared" si="7"/>
        <v>0</v>
      </c>
      <c r="N219">
        <f>C219/365*(1+D219*E219)</f>
        <v>0.0037675834483038013</v>
      </c>
      <c r="O219">
        <f>NEW_AQ*C219/365*(1+D219*E219)</f>
        <v>12.53948641119962</v>
      </c>
    </row>
    <row r="220" spans="2:15" ht="12.75">
      <c r="B220" s="8">
        <v>39868</v>
      </c>
      <c r="C220">
        <v>1.615615</v>
      </c>
      <c r="D220">
        <v>0.99542</v>
      </c>
      <c r="E220">
        <v>-0.1928</v>
      </c>
      <c r="F220">
        <v>0.9853772503</v>
      </c>
      <c r="H220">
        <f t="shared" si="6"/>
        <v>1</v>
      </c>
      <c r="I220">
        <v>1</v>
      </c>
      <c r="K220">
        <f>INIT_AQ*C220/365*(1+D220*E220)*IF($C$9="Y",F220,1)</f>
        <v>13.234353158446881</v>
      </c>
      <c r="L220">
        <f t="shared" si="7"/>
        <v>0</v>
      </c>
      <c r="N220">
        <f>C220/365*(1+D220*E220)</f>
        <v>0.0035768522049856436</v>
      </c>
      <c r="O220">
        <f>NEW_AQ*C220/365*(1+D220*E220)</f>
        <v>11.904683793926209</v>
      </c>
    </row>
    <row r="221" spans="2:15" ht="12.75">
      <c r="B221" s="8">
        <v>39869</v>
      </c>
      <c r="C221">
        <v>1.607899</v>
      </c>
      <c r="D221">
        <v>0.995381</v>
      </c>
      <c r="E221">
        <v>-0.1645</v>
      </c>
      <c r="F221">
        <v>0.9879229912</v>
      </c>
      <c r="H221">
        <f t="shared" si="6"/>
        <v>1</v>
      </c>
      <c r="I221">
        <v>1</v>
      </c>
      <c r="K221">
        <f>INIT_AQ*C221/365*(1+D221*E221)*IF($C$9="Y",F221,1)</f>
        <v>13.630408075337016</v>
      </c>
      <c r="L221">
        <f t="shared" si="7"/>
        <v>0</v>
      </c>
      <c r="N221">
        <f>C221/365*(1+D221*E221)</f>
        <v>0.0036838940744154097</v>
      </c>
      <c r="O221">
        <f>NEW_AQ*C221/365*(1+D221*E221)</f>
        <v>12.260946657260593</v>
      </c>
    </row>
    <row r="222" spans="2:15" ht="12.75">
      <c r="B222" s="8">
        <v>39870</v>
      </c>
      <c r="C222">
        <v>1.601462</v>
      </c>
      <c r="D222">
        <v>0.995346</v>
      </c>
      <c r="E222">
        <v>-0.118</v>
      </c>
      <c r="F222">
        <v>0.9907169821</v>
      </c>
      <c r="H222">
        <f t="shared" si="6"/>
        <v>1</v>
      </c>
      <c r="I222">
        <v>1</v>
      </c>
      <c r="K222">
        <f>INIT_AQ*C222/365*(1+D222*E222)*IF($C$9="Y",F222,1)</f>
        <v>14.327301807482236</v>
      </c>
      <c r="L222">
        <f t="shared" si="7"/>
        <v>0</v>
      </c>
      <c r="N222">
        <f>C222/365*(1+D222*E222)</f>
        <v>0.0038722437317519564</v>
      </c>
      <c r="O222">
        <f>NEW_AQ*C222/365*(1+D222*E222)</f>
        <v>12.887822744050133</v>
      </c>
    </row>
    <row r="223" spans="2:15" ht="12.75">
      <c r="B223" s="8">
        <v>39871</v>
      </c>
      <c r="C223">
        <v>1.609683</v>
      </c>
      <c r="D223">
        <v>0.992569</v>
      </c>
      <c r="E223">
        <v>-0.2413</v>
      </c>
      <c r="F223">
        <v>0.9816331414</v>
      </c>
      <c r="H223">
        <f t="shared" si="6"/>
        <v>1</v>
      </c>
      <c r="I223">
        <v>1</v>
      </c>
      <c r="K223">
        <f>INIT_AQ*C223/365*(1+D223*E223)*IF($C$9="Y",F223,1)</f>
        <v>12.40922031816372</v>
      </c>
      <c r="L223">
        <f t="shared" si="7"/>
        <v>0</v>
      </c>
      <c r="N223">
        <f>C223/365*(1+D223*E223)</f>
        <v>0.003353843329233438</v>
      </c>
      <c r="O223">
        <f>NEW_AQ*C223/365*(1+D223*E223)</f>
        <v>11.162452916908565</v>
      </c>
    </row>
    <row r="224" spans="2:15" ht="12.75">
      <c r="B224" s="8">
        <v>39872</v>
      </c>
      <c r="C224">
        <v>1.616157</v>
      </c>
      <c r="D224">
        <v>0.987073</v>
      </c>
      <c r="E224">
        <v>-0.2009</v>
      </c>
      <c r="F224">
        <v>0.9850908435</v>
      </c>
      <c r="H224">
        <f t="shared" si="6"/>
        <v>1</v>
      </c>
      <c r="I224">
        <v>1</v>
      </c>
      <c r="K224">
        <f>INIT_AQ*C224/365*(1+D224*E224)*IF($C$9="Y",F224,1)</f>
        <v>13.134171543270645</v>
      </c>
      <c r="L224">
        <f t="shared" si="7"/>
        <v>0</v>
      </c>
      <c r="N224">
        <f>C224/365*(1+D224*E224)</f>
        <v>0.0035497760927758496</v>
      </c>
      <c r="O224">
        <f>NEW_AQ*C224/365*(1+D224*E224)</f>
        <v>11.81456753086754</v>
      </c>
    </row>
    <row r="225" spans="2:15" ht="12.75">
      <c r="B225" s="8">
        <v>39873</v>
      </c>
      <c r="C225">
        <v>1.624081</v>
      </c>
      <c r="D225">
        <v>0.987581</v>
      </c>
      <c r="E225">
        <v>-0.0925</v>
      </c>
      <c r="F225">
        <v>0.9916961134</v>
      </c>
      <c r="H225">
        <f t="shared" si="6"/>
        <v>1</v>
      </c>
      <c r="I225">
        <v>1</v>
      </c>
      <c r="K225">
        <f>INIT_AQ*C225/365*(1+D225*E225)*IF($C$9="Y",F225,1)</f>
        <v>14.959345139996229</v>
      </c>
      <c r="L225">
        <f t="shared" si="7"/>
        <v>0</v>
      </c>
      <c r="N225">
        <f>C225/365*(1+D225*E225)</f>
        <v>0.004043066254053034</v>
      </c>
      <c r="O225">
        <f>NEW_AQ*C225/365*(1+D225*E225)</f>
        <v>13.456364018984752</v>
      </c>
    </row>
    <row r="226" spans="2:15" ht="12.75">
      <c r="B226" s="8">
        <v>39874</v>
      </c>
      <c r="C226">
        <v>1.570585</v>
      </c>
      <c r="D226">
        <v>0.995183</v>
      </c>
      <c r="E226">
        <v>-0.1374</v>
      </c>
      <c r="F226">
        <v>0.988742275</v>
      </c>
      <c r="H226">
        <f t="shared" si="6"/>
        <v>1</v>
      </c>
      <c r="I226">
        <v>1</v>
      </c>
      <c r="K226">
        <f>INIT_AQ*C226/365*(1+D226*E226)*IF($C$9="Y",F226,1)</f>
        <v>13.743990823641312</v>
      </c>
      <c r="L226">
        <f t="shared" si="7"/>
        <v>0</v>
      </c>
      <c r="N226">
        <f>C226/365*(1+D226*E226)</f>
        <v>0.003714592114497652</v>
      </c>
      <c r="O226">
        <f>NEW_AQ*C226/365*(1+D226*E226)</f>
        <v>12.363117627524051</v>
      </c>
    </row>
    <row r="227" spans="2:15" ht="12.75">
      <c r="B227" s="8">
        <v>39875</v>
      </c>
      <c r="C227">
        <v>1.561584</v>
      </c>
      <c r="D227">
        <v>0.995128</v>
      </c>
      <c r="E227">
        <v>-0.0877</v>
      </c>
      <c r="F227">
        <v>0.9917041712</v>
      </c>
      <c r="H227">
        <f t="shared" si="6"/>
        <v>1</v>
      </c>
      <c r="I227">
        <v>1</v>
      </c>
      <c r="K227">
        <f>INIT_AQ*C227/365*(1+D227*E227)*IF($C$9="Y",F227,1)</f>
        <v>14.448249698209873</v>
      </c>
      <c r="L227">
        <f t="shared" si="7"/>
        <v>0</v>
      </c>
      <c r="N227">
        <f>C227/365*(1+D227*E227)</f>
        <v>0.0039049323508675332</v>
      </c>
      <c r="O227">
        <f>NEW_AQ*C227/365*(1+D227*E227)</f>
        <v>12.996618873140571</v>
      </c>
    </row>
    <row r="228" spans="2:15" ht="12.75">
      <c r="B228" s="8">
        <v>39876</v>
      </c>
      <c r="C228">
        <v>1.553861</v>
      </c>
      <c r="D228">
        <v>0.995084</v>
      </c>
      <c r="E228">
        <v>-0.0534</v>
      </c>
      <c r="F228">
        <v>0.9936806776</v>
      </c>
      <c r="H228">
        <f t="shared" si="6"/>
        <v>1</v>
      </c>
      <c r="I228">
        <v>1</v>
      </c>
      <c r="K228">
        <f>INIT_AQ*C228/365*(1+D228*E228)*IF($C$9="Y",F228,1)</f>
        <v>14.914474284673874</v>
      </c>
      <c r="L228">
        <f t="shared" si="7"/>
        <v>0</v>
      </c>
      <c r="N228">
        <f>C228/365*(1+D228*E228)</f>
        <v>0.004030938995857804</v>
      </c>
      <c r="O228">
        <f>NEW_AQ*C228/365*(1+D228*E228)</f>
        <v>13.416001385633482</v>
      </c>
    </row>
    <row r="229" spans="2:15" ht="12.75">
      <c r="B229" s="8">
        <v>39877</v>
      </c>
      <c r="C229">
        <v>1.544852</v>
      </c>
      <c r="D229">
        <v>0.99504</v>
      </c>
      <c r="E229">
        <v>0.0274</v>
      </c>
      <c r="F229">
        <v>0.9975822854</v>
      </c>
      <c r="H229">
        <f t="shared" si="6"/>
        <v>1</v>
      </c>
      <c r="I229">
        <v>1</v>
      </c>
      <c r="K229">
        <f>INIT_AQ*C229/365*(1+D229*E229)*IF($C$9="Y",F229,1)</f>
        <v>16.08710321908227</v>
      </c>
      <c r="L229">
        <f t="shared" si="7"/>
        <v>0</v>
      </c>
      <c r="N229">
        <f>C229/365*(1+D229*E229)</f>
        <v>0.0043478657348871</v>
      </c>
      <c r="O229">
        <f>NEW_AQ*C229/365*(1+D229*E229)</f>
        <v>14.470815059154862</v>
      </c>
    </row>
    <row r="230" spans="2:15" ht="12.75">
      <c r="B230" s="8">
        <v>39878</v>
      </c>
      <c r="C230">
        <v>1.552508</v>
      </c>
      <c r="D230">
        <v>0.992165</v>
      </c>
      <c r="E230">
        <v>-0.0281</v>
      </c>
      <c r="F230">
        <v>0.9949666024</v>
      </c>
      <c r="H230">
        <f t="shared" si="6"/>
        <v>1</v>
      </c>
      <c r="I230">
        <v>1</v>
      </c>
      <c r="K230">
        <f>INIT_AQ*C230/365*(1+D230*E230)*IF($C$9="Y",F230,1)</f>
        <v>15.2989863669636</v>
      </c>
      <c r="L230">
        <f t="shared" si="7"/>
        <v>0</v>
      </c>
      <c r="N230">
        <f>C230/365*(1+D230*E230)</f>
        <v>0.0041348611802604325</v>
      </c>
      <c r="O230">
        <f>NEW_AQ*C230/365*(1+D230*E230)</f>
        <v>13.761881135085515</v>
      </c>
    </row>
    <row r="231" spans="2:15" ht="12.75">
      <c r="B231" s="8">
        <v>39879</v>
      </c>
      <c r="C231">
        <v>1.557169</v>
      </c>
      <c r="D231">
        <v>0.986456</v>
      </c>
      <c r="E231">
        <v>-0.1218</v>
      </c>
      <c r="F231">
        <v>0.9897669944</v>
      </c>
      <c r="H231">
        <f t="shared" si="6"/>
        <v>1</v>
      </c>
      <c r="I231">
        <v>1</v>
      </c>
      <c r="K231">
        <f>INIT_AQ*C231/365*(1+D231*E231)*IF($C$9="Y",F231,1)</f>
        <v>13.888427593636104</v>
      </c>
      <c r="L231">
        <f t="shared" si="7"/>
        <v>0</v>
      </c>
      <c r="N231">
        <f>C231/365*(1+D231*E231)</f>
        <v>0.0037536290793611093</v>
      </c>
      <c r="O231">
        <f>NEW_AQ*C231/365*(1+D231*E231)</f>
        <v>12.493042683506602</v>
      </c>
    </row>
    <row r="232" spans="2:15" ht="12.75">
      <c r="B232" s="8">
        <v>39880</v>
      </c>
      <c r="C232">
        <v>1.563182</v>
      </c>
      <c r="D232">
        <v>0.986969</v>
      </c>
      <c r="E232">
        <v>-0.0482</v>
      </c>
      <c r="F232">
        <v>0.9938005685</v>
      </c>
      <c r="H232">
        <f t="shared" si="6"/>
        <v>1</v>
      </c>
      <c r="I232">
        <v>1</v>
      </c>
      <c r="K232">
        <f>INIT_AQ*C232/365*(1+D232*E232)*IF($C$9="Y",F232,1)</f>
        <v>15.092132264785354</v>
      </c>
      <c r="L232">
        <f t="shared" si="7"/>
        <v>0</v>
      </c>
      <c r="N232">
        <f>C232/365*(1+D232*E232)</f>
        <v>0.004078954666158204</v>
      </c>
      <c r="O232">
        <f>NEW_AQ*C232/365*(1+D232*E232)</f>
        <v>13.575809881853408</v>
      </c>
    </row>
    <row r="233" spans="2:15" ht="12.75">
      <c r="B233" s="8">
        <v>39881</v>
      </c>
      <c r="C233">
        <v>1.510118</v>
      </c>
      <c r="D233">
        <v>0.994841</v>
      </c>
      <c r="E233">
        <v>-0.0114</v>
      </c>
      <c r="F233">
        <v>0.9957748179</v>
      </c>
      <c r="H233">
        <f t="shared" si="6"/>
        <v>1</v>
      </c>
      <c r="I233">
        <v>1</v>
      </c>
      <c r="K233">
        <f>INIT_AQ*C233/365*(1+D233*E233)*IF($C$9="Y",F233,1)</f>
        <v>15.134434066941866</v>
      </c>
      <c r="L233">
        <f t="shared" si="7"/>
        <v>0</v>
      </c>
      <c r="N233">
        <f>C233/365*(1+D233*E233)</f>
        <v>0.004090387585659964</v>
      </c>
      <c r="O233">
        <f>NEW_AQ*C233/365*(1+D233*E233)</f>
        <v>13.6138615775092</v>
      </c>
    </row>
    <row r="234" spans="2:15" ht="12.75">
      <c r="B234" s="8">
        <v>39882</v>
      </c>
      <c r="C234">
        <v>1.501117</v>
      </c>
      <c r="D234">
        <v>0.994783</v>
      </c>
      <c r="E234">
        <v>-0.0387</v>
      </c>
      <c r="F234">
        <v>0.9940268585</v>
      </c>
      <c r="H234">
        <f t="shared" si="6"/>
        <v>1</v>
      </c>
      <c r="I234">
        <v>1</v>
      </c>
      <c r="K234">
        <f>INIT_AQ*C234/365*(1+D234*E234)*IF($C$9="Y",F234,1)</f>
        <v>14.630984450791319</v>
      </c>
      <c r="L234">
        <f t="shared" si="7"/>
        <v>0</v>
      </c>
      <c r="N234">
        <f>C234/365*(1+D234*E234)</f>
        <v>0.003954320121835491</v>
      </c>
      <c r="O234">
        <f>NEW_AQ*C234/365*(1+D234*E234)</f>
        <v>13.160994073167254</v>
      </c>
    </row>
    <row r="235" spans="2:15" ht="12.75">
      <c r="B235" s="8">
        <v>39883</v>
      </c>
      <c r="C235">
        <v>1.490822</v>
      </c>
      <c r="D235">
        <v>0.994721</v>
      </c>
      <c r="E235">
        <v>-0.1309</v>
      </c>
      <c r="F235">
        <v>0.9883123989</v>
      </c>
      <c r="H235">
        <f t="shared" si="6"/>
        <v>1</v>
      </c>
      <c r="I235">
        <v>1</v>
      </c>
      <c r="K235">
        <f>INIT_AQ*C235/365*(1+D235*E235)*IF($C$9="Y",F235,1)</f>
        <v>13.144666525303762</v>
      </c>
      <c r="L235">
        <f t="shared" si="7"/>
        <v>0</v>
      </c>
      <c r="N235">
        <f>C235/365*(1+D235*E235)</f>
        <v>0.0035526125744064227</v>
      </c>
      <c r="O235">
        <f>NEW_AQ*C235/365*(1+D235*E235)</f>
        <v>11.824008071030809</v>
      </c>
    </row>
    <row r="236" spans="2:15" ht="12.75">
      <c r="B236" s="8">
        <v>39884</v>
      </c>
      <c r="C236">
        <v>1.481813</v>
      </c>
      <c r="D236">
        <v>0.994672</v>
      </c>
      <c r="E236">
        <v>-0.1928</v>
      </c>
      <c r="F236">
        <v>0.9836839246</v>
      </c>
      <c r="H236">
        <f t="shared" si="6"/>
        <v>1</v>
      </c>
      <c r="I236">
        <v>1</v>
      </c>
      <c r="K236">
        <f>INIT_AQ*C236/365*(1+D236*E236)*IF($C$9="Y",F236,1)</f>
        <v>12.140476785250167</v>
      </c>
      <c r="L236">
        <f t="shared" si="7"/>
        <v>0</v>
      </c>
      <c r="N236">
        <f>C236/365*(1+D236*E236)</f>
        <v>0.0032812099419595045</v>
      </c>
      <c r="O236">
        <f>NEW_AQ*C236/365*(1+D236*E236)</f>
        <v>10.920710329061986</v>
      </c>
    </row>
    <row r="237" spans="2:15" ht="12.75">
      <c r="B237" s="8">
        <v>39885</v>
      </c>
      <c r="C237">
        <v>1.486236</v>
      </c>
      <c r="D237">
        <v>0.991654</v>
      </c>
      <c r="E237">
        <v>-0.1685</v>
      </c>
      <c r="F237">
        <v>0.9858060542</v>
      </c>
      <c r="H237">
        <f t="shared" si="6"/>
        <v>1</v>
      </c>
      <c r="I237">
        <v>1</v>
      </c>
      <c r="K237">
        <f>INIT_AQ*C237/365*(1+D237*E237)*IF($C$9="Y",F237,1)</f>
        <v>12.548527994356803</v>
      </c>
      <c r="L237">
        <f t="shared" si="7"/>
        <v>0</v>
      </c>
      <c r="N237">
        <f>C237/365*(1+D237*E237)</f>
        <v>0.0033914940525288655</v>
      </c>
      <c r="O237">
        <f>NEW_AQ*C237/365*(1+D237*E237)</f>
        <v>11.287764204531776</v>
      </c>
    </row>
    <row r="238" spans="2:15" ht="12.75">
      <c r="B238" s="8">
        <v>39886</v>
      </c>
      <c r="C238">
        <v>1.488993</v>
      </c>
      <c r="D238">
        <v>0.985693</v>
      </c>
      <c r="E238">
        <v>-0.1653</v>
      </c>
      <c r="F238">
        <v>0.9862761837</v>
      </c>
      <c r="H238">
        <f t="shared" si="6"/>
        <v>1</v>
      </c>
      <c r="I238">
        <v>1</v>
      </c>
      <c r="K238">
        <f>INIT_AQ*C238/365*(1+D238*E238)*IF($C$9="Y",F238,1)</f>
        <v>12.634575981029862</v>
      </c>
      <c r="L238">
        <f t="shared" si="7"/>
        <v>0</v>
      </c>
      <c r="N238">
        <f>C238/365*(1+D238*E238)</f>
        <v>0.0034147502651432063</v>
      </c>
      <c r="O238">
        <f>NEW_AQ*C238/365*(1+D238*E238)</f>
        <v>11.36516685959036</v>
      </c>
    </row>
    <row r="239" spans="2:15" ht="12.75">
      <c r="B239" s="8">
        <v>39887</v>
      </c>
      <c r="C239">
        <v>1.494338</v>
      </c>
      <c r="D239">
        <v>0.986221</v>
      </c>
      <c r="E239">
        <v>-0.2304</v>
      </c>
      <c r="F239">
        <v>0.9811577357</v>
      </c>
      <c r="H239">
        <f t="shared" si="6"/>
        <v>1</v>
      </c>
      <c r="I239">
        <v>1</v>
      </c>
      <c r="K239">
        <f>INIT_AQ*C239/365*(1+D239*E239)*IF($C$9="Y",F239,1)</f>
        <v>11.706055662918601</v>
      </c>
      <c r="L239">
        <f t="shared" si="7"/>
        <v>0</v>
      </c>
      <c r="N239">
        <f>C239/365*(1+D239*E239)</f>
        <v>0.003163798827815838</v>
      </c>
      <c r="O239">
        <f>NEW_AQ*C239/365*(1+D239*E239)</f>
        <v>10.529935953250577</v>
      </c>
    </row>
    <row r="240" spans="2:15" ht="12.75">
      <c r="B240" s="8">
        <v>39888</v>
      </c>
      <c r="C240">
        <v>1.441935</v>
      </c>
      <c r="D240">
        <v>0.994416</v>
      </c>
      <c r="E240">
        <v>-0.3152</v>
      </c>
      <c r="F240">
        <v>0.9716214716</v>
      </c>
      <c r="H240">
        <f t="shared" si="6"/>
        <v>1</v>
      </c>
      <c r="I240">
        <v>1</v>
      </c>
      <c r="K240">
        <f>INIT_AQ*C240/365*(1+D240*E240)*IF($C$9="Y",F240,1)</f>
        <v>10.035363057699312</v>
      </c>
      <c r="L240">
        <f t="shared" si="7"/>
        <v>0</v>
      </c>
      <c r="N240">
        <f>C240/365*(1+D240*E240)</f>
        <v>0.0027122602858646793</v>
      </c>
      <c r="O240">
        <f>NEW_AQ*C240/365*(1+D240*E240)</f>
        <v>9.0270995891407</v>
      </c>
    </row>
    <row r="241" spans="2:15" ht="12.75">
      <c r="B241" s="8">
        <v>39889</v>
      </c>
      <c r="C241">
        <v>1.430354</v>
      </c>
      <c r="D241">
        <v>0.994347</v>
      </c>
      <c r="E241">
        <v>-0.2095</v>
      </c>
      <c r="F241">
        <v>0.9819331337</v>
      </c>
      <c r="H241">
        <f t="shared" si="6"/>
        <v>1</v>
      </c>
      <c r="I241">
        <v>1</v>
      </c>
      <c r="K241">
        <f>INIT_AQ*C241/365*(1+D241*E241)*IF($C$9="Y",F241,1)</f>
        <v>11.479009857312944</v>
      </c>
      <c r="L241">
        <f t="shared" si="7"/>
        <v>0</v>
      </c>
      <c r="N241">
        <f>C241/365*(1+D241*E241)</f>
        <v>0.003102435096571066</v>
      </c>
      <c r="O241">
        <f>NEW_AQ*C241/365*(1+D241*E241)</f>
        <v>10.325701678245801</v>
      </c>
    </row>
    <row r="242" spans="2:15" ht="12.75">
      <c r="B242" s="8">
        <v>39890</v>
      </c>
      <c r="C242">
        <v>1.42006</v>
      </c>
      <c r="D242">
        <v>0.994279</v>
      </c>
      <c r="E242">
        <v>-0.2293</v>
      </c>
      <c r="F242">
        <v>0.9800515913</v>
      </c>
      <c r="H242">
        <f t="shared" si="6"/>
        <v>1</v>
      </c>
      <c r="I242">
        <v>1</v>
      </c>
      <c r="K242">
        <f>INIT_AQ*C242/365*(1+D242*E242)*IF($C$9="Y",F242,1)</f>
        <v>11.113209634935389</v>
      </c>
      <c r="L242">
        <f t="shared" si="7"/>
        <v>0</v>
      </c>
      <c r="N242">
        <f>C242/365*(1+D242*E242)</f>
        <v>0.003003570171604159</v>
      </c>
      <c r="O242">
        <f>NEW_AQ*C242/365*(1+D242*E242)</f>
        <v>9.996653788483751</v>
      </c>
    </row>
    <row r="243" spans="2:15" ht="12.75">
      <c r="B243" s="8">
        <v>39891</v>
      </c>
      <c r="C243">
        <v>1.409765</v>
      </c>
      <c r="D243">
        <v>0.994216</v>
      </c>
      <c r="E243">
        <v>-0.1231</v>
      </c>
      <c r="F243">
        <v>0.9885097002</v>
      </c>
      <c r="H243">
        <f t="shared" si="6"/>
        <v>1</v>
      </c>
      <c r="I243">
        <v>1</v>
      </c>
      <c r="K243">
        <f>INIT_AQ*C243/365*(1+D243*E243)*IF($C$9="Y",F243,1)</f>
        <v>12.541750067434952</v>
      </c>
      <c r="L243">
        <f t="shared" si="7"/>
        <v>0</v>
      </c>
      <c r="N243">
        <f>C243/365*(1+D243*E243)</f>
        <v>0.0033896621803878244</v>
      </c>
      <c r="O243">
        <f>NEW_AQ*C243/365*(1+D243*E243)</f>
        <v>11.281667263047977</v>
      </c>
    </row>
    <row r="244" spans="2:15" ht="12.75">
      <c r="B244" s="8">
        <v>39892</v>
      </c>
      <c r="C244">
        <v>1.412173</v>
      </c>
      <c r="D244">
        <v>0.991032</v>
      </c>
      <c r="E244">
        <v>-0.1476</v>
      </c>
      <c r="F244">
        <v>0.9869375413</v>
      </c>
      <c r="H244">
        <f t="shared" si="6"/>
        <v>1</v>
      </c>
      <c r="I244">
        <v>1</v>
      </c>
      <c r="K244">
        <f>INIT_AQ*C244/365*(1+D244*E244)*IF($C$9="Y",F244,1)</f>
        <v>12.221206700272436</v>
      </c>
      <c r="L244">
        <f t="shared" si="7"/>
        <v>0</v>
      </c>
      <c r="N244">
        <f>C244/365*(1+D244*E244)</f>
        <v>0.0033030288379114693</v>
      </c>
      <c r="O244">
        <f>NEW_AQ*C244/365*(1+D244*E244)</f>
        <v>10.993329224715174</v>
      </c>
    </row>
    <row r="245" spans="2:15" ht="12.75">
      <c r="B245" s="8">
        <v>39893</v>
      </c>
      <c r="C245">
        <v>1.414269</v>
      </c>
      <c r="D245">
        <v>0.984769</v>
      </c>
      <c r="E245">
        <v>-0.1785</v>
      </c>
      <c r="F245">
        <v>0.9848848404</v>
      </c>
      <c r="H245">
        <f t="shared" si="6"/>
        <v>1</v>
      </c>
      <c r="I245">
        <v>1</v>
      </c>
      <c r="K245">
        <f>INIT_AQ*C245/365*(1+D245*E245)*IF($C$9="Y",F245,1)</f>
        <v>11.8163504515911</v>
      </c>
      <c r="L245">
        <f t="shared" si="7"/>
        <v>0</v>
      </c>
      <c r="N245">
        <f>C245/365*(1+D245*E245)</f>
        <v>0.0031936082301597573</v>
      </c>
      <c r="O245">
        <f>NEW_AQ*C245/365*(1+D245*E245)</f>
        <v>10.629149308640448</v>
      </c>
    </row>
    <row r="246" spans="2:15" ht="12.75">
      <c r="B246" s="8">
        <v>39894</v>
      </c>
      <c r="C246">
        <v>1.416232</v>
      </c>
      <c r="D246">
        <v>0.985283</v>
      </c>
      <c r="E246">
        <v>-0.25</v>
      </c>
      <c r="F246">
        <v>0.9786328963</v>
      </c>
      <c r="H246">
        <f t="shared" si="6"/>
        <v>1</v>
      </c>
      <c r="I246">
        <v>1</v>
      </c>
      <c r="K246">
        <f>INIT_AQ*C246/365*(1+D246*E246)*IF($C$9="Y",F246,1)</f>
        <v>10.820063794159452</v>
      </c>
      <c r="L246">
        <f t="shared" si="7"/>
        <v>0</v>
      </c>
      <c r="N246">
        <f>C246/365*(1+D246*E246)</f>
        <v>0.0029243415659890412</v>
      </c>
      <c r="O246">
        <f>NEW_AQ*C246/365*(1+D246*E246)</f>
        <v>9.732960618280355</v>
      </c>
    </row>
    <row r="247" spans="2:15" ht="12.75">
      <c r="B247" s="8">
        <v>39895</v>
      </c>
      <c r="C247">
        <v>1.364736</v>
      </c>
      <c r="D247">
        <v>0.993902</v>
      </c>
      <c r="E247">
        <v>-0.0404</v>
      </c>
      <c r="F247">
        <v>0.9938818926</v>
      </c>
      <c r="H247">
        <f t="shared" si="6"/>
        <v>1</v>
      </c>
      <c r="I247">
        <v>1</v>
      </c>
      <c r="K247">
        <f>INIT_AQ*C247/365*(1+D247*E247)*IF($C$9="Y",F247,1)</f>
        <v>13.278812217029953</v>
      </c>
      <c r="L247">
        <f t="shared" si="7"/>
        <v>0</v>
      </c>
      <c r="N247">
        <f>C247/365*(1+D247*E247)</f>
        <v>0.0035888681667648526</v>
      </c>
      <c r="O247">
        <f>NEW_AQ*C247/365*(1+D247*E247)</f>
        <v>11.944676004189185</v>
      </c>
    </row>
    <row r="248" spans="2:15" ht="12.75">
      <c r="B248" s="8">
        <v>39896</v>
      </c>
      <c r="C248">
        <v>1.353163</v>
      </c>
      <c r="D248">
        <v>0.993819</v>
      </c>
      <c r="E248">
        <v>-0.0363</v>
      </c>
      <c r="F248">
        <v>0.9941488122</v>
      </c>
      <c r="H248">
        <f t="shared" si="6"/>
        <v>1</v>
      </c>
      <c r="I248">
        <v>1</v>
      </c>
      <c r="K248">
        <f>INIT_AQ*C248/365*(1+D248*E248)*IF($C$9="Y",F248,1)</f>
        <v>13.222145569716597</v>
      </c>
      <c r="L248">
        <f t="shared" si="7"/>
        <v>0</v>
      </c>
      <c r="N248">
        <f>C248/365*(1+D248*E248)</f>
        <v>0.003573552856680161</v>
      </c>
      <c r="O248">
        <f>NEW_AQ*C248/365*(1+D248*E248)</f>
        <v>11.89370271445973</v>
      </c>
    </row>
    <row r="249" spans="2:15" ht="12.75">
      <c r="B249" s="8">
        <v>39897</v>
      </c>
      <c r="C249">
        <v>1.341582</v>
      </c>
      <c r="D249">
        <v>0.993734</v>
      </c>
      <c r="E249">
        <v>-0.0691</v>
      </c>
      <c r="F249">
        <v>0.9918522065</v>
      </c>
      <c r="H249">
        <f t="shared" si="6"/>
        <v>1</v>
      </c>
      <c r="I249">
        <v>1</v>
      </c>
      <c r="K249">
        <f>INIT_AQ*C249/365*(1+D249*E249)*IF($C$9="Y",F249,1)</f>
        <v>12.665754472009436</v>
      </c>
      <c r="L249">
        <f t="shared" si="7"/>
        <v>0</v>
      </c>
      <c r="N249">
        <f>C249/365*(1+D249*E249)</f>
        <v>0.0034231768843268747</v>
      </c>
      <c r="O249">
        <f>NEW_AQ*C249/365*(1+D249*E249)</f>
        <v>11.393212814828203</v>
      </c>
    </row>
    <row r="250" spans="2:15" ht="12.75">
      <c r="B250" s="8">
        <v>39898</v>
      </c>
      <c r="C250">
        <v>1.330002</v>
      </c>
      <c r="D250">
        <v>0.993653</v>
      </c>
      <c r="E250">
        <v>-0.0631</v>
      </c>
      <c r="F250">
        <v>0.9921804787</v>
      </c>
      <c r="H250">
        <f t="shared" si="6"/>
        <v>1</v>
      </c>
      <c r="I250">
        <v>1</v>
      </c>
      <c r="K250">
        <f>INIT_AQ*C250/365*(1+D250*E250)*IF($C$9="Y",F250,1)</f>
        <v>12.636884042091419</v>
      </c>
      <c r="L250">
        <f t="shared" si="7"/>
        <v>0</v>
      </c>
      <c r="N250">
        <f>C250/365*(1+D250*E250)</f>
        <v>0.0034153740654301133</v>
      </c>
      <c r="O250">
        <f>NEW_AQ*C250/365*(1+D250*E250)</f>
        <v>11.367243027332442</v>
      </c>
    </row>
    <row r="251" spans="2:15" ht="12.75">
      <c r="B251" s="8">
        <v>39899</v>
      </c>
      <c r="C251">
        <v>1.330306</v>
      </c>
      <c r="D251">
        <v>0.990266</v>
      </c>
      <c r="E251">
        <v>0.029</v>
      </c>
      <c r="F251">
        <v>0.9976955377</v>
      </c>
      <c r="H251">
        <f t="shared" si="6"/>
        <v>1</v>
      </c>
      <c r="I251">
        <v>1</v>
      </c>
      <c r="K251">
        <f>INIT_AQ*C251/365*(1+D251*E251)*IF($C$9="Y",F251,1)</f>
        <v>13.872560506273398</v>
      </c>
      <c r="L251">
        <f t="shared" si="7"/>
        <v>0</v>
      </c>
      <c r="N251">
        <f>C251/365*(1+D251*E251)</f>
        <v>0.003749340677371189</v>
      </c>
      <c r="O251">
        <f>NEW_AQ*C251/365*(1+D251*E251)</f>
        <v>12.478769779079602</v>
      </c>
    </row>
    <row r="252" spans="2:15" ht="12.75">
      <c r="B252" s="8">
        <v>39900</v>
      </c>
      <c r="C252">
        <v>1.330366</v>
      </c>
      <c r="D252">
        <v>0.983605</v>
      </c>
      <c r="E252">
        <v>0.1731</v>
      </c>
      <c r="F252">
        <v>1.0041882125</v>
      </c>
      <c r="H252">
        <f t="shared" si="6"/>
        <v>1</v>
      </c>
      <c r="I252">
        <v>1</v>
      </c>
      <c r="K252">
        <f>INIT_AQ*C252/365*(1+D252*E252)*IF($C$9="Y",F252,1)</f>
        <v>15.782038894028581</v>
      </c>
      <c r="L252">
        <f t="shared" si="7"/>
        <v>0</v>
      </c>
      <c r="N252">
        <f>C252/365*(1+D252*E252)</f>
        <v>0.004265415917305022</v>
      </c>
      <c r="O252">
        <f>NEW_AQ*C252/365*(1+D252*E252)</f>
        <v>14.196400867309467</v>
      </c>
    </row>
    <row r="253" spans="2:15" ht="12.75">
      <c r="B253" s="8">
        <v>39901</v>
      </c>
      <c r="C253">
        <v>1.33018</v>
      </c>
      <c r="D253">
        <v>0.984125</v>
      </c>
      <c r="E253">
        <v>0.0892</v>
      </c>
      <c r="F253">
        <v>1.0005239339</v>
      </c>
      <c r="H253">
        <f t="shared" si="6"/>
        <v>1</v>
      </c>
      <c r="I253">
        <v>1</v>
      </c>
      <c r="K253">
        <f>INIT_AQ*C253/365*(1+D253*E253)*IF($C$9="Y",F253,1)</f>
        <v>14.667696663179997</v>
      </c>
      <c r="L253">
        <f t="shared" si="7"/>
        <v>0</v>
      </c>
      <c r="N253">
        <f>C253/365*(1+D253*E253)</f>
        <v>0.003964242341399999</v>
      </c>
      <c r="O253">
        <f>NEW_AQ*C253/365*(1+D253*E253)</f>
        <v>13.194017771011053</v>
      </c>
    </row>
    <row r="254" spans="2:15" ht="12.75">
      <c r="B254" s="8">
        <v>39902</v>
      </c>
      <c r="C254">
        <v>1.281115</v>
      </c>
      <c r="D254">
        <v>0.99327</v>
      </c>
      <c r="E254">
        <v>-0.0349</v>
      </c>
      <c r="F254">
        <v>0.9938692746</v>
      </c>
      <c r="H254">
        <f t="shared" si="6"/>
        <v>1</v>
      </c>
      <c r="I254">
        <v>1</v>
      </c>
      <c r="K254">
        <f>INIT_AQ*C254/365*(1+D254*E254)*IF($C$9="Y",F254,1)</f>
        <v>12.536461552074146</v>
      </c>
      <c r="L254">
        <f t="shared" si="7"/>
        <v>0</v>
      </c>
      <c r="N254">
        <f>C254/365*(1+D254*E254)</f>
        <v>0.0033882328519119318</v>
      </c>
      <c r="O254">
        <f>NEW_AQ*C254/365*(1+D254*E254)</f>
        <v>11.27691009038106</v>
      </c>
    </row>
    <row r="255" spans="2:15" ht="12.75">
      <c r="B255" s="8">
        <v>39903</v>
      </c>
      <c r="C255">
        <v>1.268248</v>
      </c>
      <c r="D255">
        <v>0.99317</v>
      </c>
      <c r="E255">
        <v>-0.1904</v>
      </c>
      <c r="F255">
        <v>0.9815141324</v>
      </c>
      <c r="H255">
        <f t="shared" si="6"/>
        <v>1</v>
      </c>
      <c r="I255">
        <v>1</v>
      </c>
      <c r="K255">
        <f>INIT_AQ*C255/365*(1+D255*E255)*IF($C$9="Y",F255,1)</f>
        <v>10.425108353445488</v>
      </c>
      <c r="L255">
        <f t="shared" si="7"/>
        <v>0</v>
      </c>
      <c r="N255">
        <f>C255/365*(1+D255*E255)</f>
        <v>0.0028175968522825643</v>
      </c>
      <c r="O255">
        <f>NEW_AQ*C255/365*(1+D255*E255)</f>
        <v>9.377686765595719</v>
      </c>
    </row>
    <row r="256" spans="2:15" ht="12.75">
      <c r="B256" s="8">
        <v>39904</v>
      </c>
      <c r="C256">
        <v>1.255382</v>
      </c>
      <c r="D256">
        <v>0.993062</v>
      </c>
      <c r="E256">
        <v>-0.2521</v>
      </c>
      <c r="F256">
        <v>0.9751773629</v>
      </c>
      <c r="H256">
        <f t="shared" si="6"/>
        <v>1</v>
      </c>
      <c r="I256">
        <v>1</v>
      </c>
      <c r="K256">
        <f>INIT_AQ*C256/365*(1+D256*E256)*IF($C$9="Y",F256,1)</f>
        <v>9.539876738661796</v>
      </c>
      <c r="L256">
        <f t="shared" si="7"/>
        <v>0</v>
      </c>
      <c r="N256">
        <f>C256/365*(1+D256*E256)</f>
        <v>0.002578345064503188</v>
      </c>
      <c r="O256">
        <f>NEW_AQ*C256/365*(1+D256*E256)</f>
        <v>8.58139530108539</v>
      </c>
    </row>
    <row r="257" spans="2:15" ht="12.75">
      <c r="B257" s="8">
        <v>39905</v>
      </c>
      <c r="C257">
        <v>1.242515</v>
      </c>
      <c r="D257">
        <v>0.992951</v>
      </c>
      <c r="E257">
        <v>-0.1752</v>
      </c>
      <c r="F257">
        <v>0.9825120046</v>
      </c>
      <c r="H257">
        <f t="shared" si="6"/>
        <v>1</v>
      </c>
      <c r="I257">
        <v>1</v>
      </c>
      <c r="K257">
        <f>INIT_AQ*C257/365*(1+D257*E257)*IF($C$9="Y",F257,1)</f>
        <v>10.404205969351937</v>
      </c>
      <c r="L257">
        <f t="shared" si="7"/>
        <v>0</v>
      </c>
      <c r="N257">
        <f>C257/365*(1+D257*E257)</f>
        <v>0.0028119475592843068</v>
      </c>
      <c r="O257">
        <f>NEW_AQ*C257/365*(1+D257*E257)</f>
        <v>9.358884465990007</v>
      </c>
    </row>
    <row r="258" spans="2:15" ht="12.75">
      <c r="B258" s="8">
        <v>39906</v>
      </c>
      <c r="C258">
        <v>1.24195</v>
      </c>
      <c r="D258">
        <v>0.989327</v>
      </c>
      <c r="E258">
        <v>-0.1465</v>
      </c>
      <c r="F258">
        <v>0.9851447121</v>
      </c>
      <c r="H258">
        <f t="shared" si="6"/>
        <v>1</v>
      </c>
      <c r="I258">
        <v>1</v>
      </c>
      <c r="K258">
        <f>INIT_AQ*C258/365*(1+D258*E258)*IF($C$9="Y",F258,1)</f>
        <v>10.764934398357035</v>
      </c>
      <c r="L258">
        <f t="shared" si="7"/>
        <v>0</v>
      </c>
      <c r="N258">
        <f>C258/365*(1+D258*E258)</f>
        <v>0.0029094417292856853</v>
      </c>
      <c r="O258">
        <f>NEW_AQ*C258/365*(1+D258*E258)</f>
        <v>9.683370130787651</v>
      </c>
    </row>
    <row r="259" spans="2:15" ht="12.75">
      <c r="B259" s="8">
        <v>39907</v>
      </c>
      <c r="C259">
        <v>1.239906</v>
      </c>
      <c r="D259">
        <v>0.982183</v>
      </c>
      <c r="E259">
        <v>-0.2551</v>
      </c>
      <c r="F259">
        <v>0.9755026327</v>
      </c>
      <c r="H259">
        <f t="shared" si="6"/>
        <v>1</v>
      </c>
      <c r="I259">
        <v>1</v>
      </c>
      <c r="K259">
        <f>INIT_AQ*C259/365*(1+D259*E259)*IF($C$9="Y",F259,1)</f>
        <v>9.41970832440551</v>
      </c>
      <c r="L259">
        <f t="shared" si="7"/>
        <v>0</v>
      </c>
      <c r="N259">
        <f>C259/365*(1+D259*E259)</f>
        <v>0.002545867114704192</v>
      </c>
      <c r="O259">
        <f>NEW_AQ*C259/365*(1+D259*E259)</f>
        <v>8.473300333646387</v>
      </c>
    </row>
    <row r="260" spans="2:15" ht="12.75">
      <c r="B260" s="8">
        <v>39908</v>
      </c>
      <c r="C260">
        <v>1.238836</v>
      </c>
      <c r="D260">
        <v>0.982718</v>
      </c>
      <c r="E260">
        <v>-0.2605</v>
      </c>
      <c r="F260">
        <v>0.9744227721</v>
      </c>
      <c r="H260">
        <f t="shared" si="6"/>
        <v>1</v>
      </c>
      <c r="I260">
        <v>1</v>
      </c>
      <c r="K260">
        <f>INIT_AQ*C260/365*(1+D260*E260)*IF($C$9="Y",F260,1)</f>
        <v>9.343223916225659</v>
      </c>
      <c r="L260">
        <f t="shared" si="7"/>
        <v>0</v>
      </c>
      <c r="N260">
        <f>C260/365*(1+D260*E260)</f>
        <v>0.0025251956530339616</v>
      </c>
      <c r="O260">
        <f>NEW_AQ*C260/365*(1+D260*E260)</f>
        <v>8.404500394303254</v>
      </c>
    </row>
    <row r="261" spans="2:15" ht="12.75">
      <c r="B261" s="8">
        <v>39909</v>
      </c>
      <c r="C261">
        <v>1.191056</v>
      </c>
      <c r="D261">
        <v>0.992494</v>
      </c>
      <c r="E261">
        <v>-0.3199</v>
      </c>
      <c r="F261">
        <v>0.9656581922</v>
      </c>
      <c r="H261">
        <f t="shared" si="6"/>
        <v>1</v>
      </c>
      <c r="I261">
        <v>1</v>
      </c>
      <c r="K261">
        <f>INIT_AQ*C261/365*(1+D261*E261)*IF($C$9="Y",F261,1)</f>
        <v>8.240326897088437</v>
      </c>
      <c r="L261">
        <f t="shared" si="7"/>
        <v>0</v>
      </c>
      <c r="N261">
        <f>C261/365*(1+D261*E261)</f>
        <v>0.0022271153775914694</v>
      </c>
      <c r="O261">
        <f>NEW_AQ*C261/365*(1+D261*E261)</f>
        <v>7.412412597272363</v>
      </c>
    </row>
    <row r="262" spans="2:15" ht="12.75">
      <c r="B262" s="8">
        <v>39910</v>
      </c>
      <c r="C262">
        <v>1.176904</v>
      </c>
      <c r="D262">
        <v>0.992366</v>
      </c>
      <c r="E262">
        <v>-0.3072</v>
      </c>
      <c r="F262">
        <v>0.967064361</v>
      </c>
      <c r="H262">
        <f t="shared" si="6"/>
        <v>1</v>
      </c>
      <c r="I262">
        <v>1</v>
      </c>
      <c r="K262">
        <f>INIT_AQ*C262/365*(1+D262*E262)*IF($C$9="Y",F262,1)</f>
        <v>8.293262363356117</v>
      </c>
      <c r="L262">
        <f t="shared" si="7"/>
        <v>0</v>
      </c>
      <c r="N262">
        <f>C262/365*(1+D262*E262)</f>
        <v>0.0022414222603665186</v>
      </c>
      <c r="O262">
        <f>NEW_AQ*C262/365*(1+D262*E262)</f>
        <v>7.460029581635408</v>
      </c>
    </row>
    <row r="263" spans="2:15" ht="12.75">
      <c r="B263" s="8">
        <v>39911</v>
      </c>
      <c r="C263">
        <v>1.164038</v>
      </c>
      <c r="D263">
        <v>0.99163</v>
      </c>
      <c r="E263">
        <v>-0.32</v>
      </c>
      <c r="F263">
        <v>0.9653127093</v>
      </c>
      <c r="H263">
        <f t="shared" si="6"/>
        <v>1</v>
      </c>
      <c r="I263">
        <v>1</v>
      </c>
      <c r="K263">
        <f>INIT_AQ*C263/365*(1+D263*E263)*IF($C$9="Y",F263,1)</f>
        <v>8.055494021104218</v>
      </c>
      <c r="L263">
        <f t="shared" si="7"/>
        <v>0</v>
      </c>
      <c r="N263">
        <f>C263/365*(1+D263*E263)</f>
        <v>0.002177160546244383</v>
      </c>
      <c r="O263">
        <f>NEW_AQ*C263/365*(1+D263*E263)</f>
        <v>7.246150074505262</v>
      </c>
    </row>
    <row r="264" spans="2:15" ht="12.75">
      <c r="B264" s="8">
        <v>39912</v>
      </c>
      <c r="C264">
        <v>1.151171</v>
      </c>
      <c r="D264">
        <v>0.991495</v>
      </c>
      <c r="E264">
        <v>-0.2768</v>
      </c>
      <c r="F264">
        <v>0.9705815955</v>
      </c>
      <c r="H264">
        <f t="shared" si="6"/>
        <v>1</v>
      </c>
      <c r="I264">
        <v>1</v>
      </c>
      <c r="K264">
        <f>INIT_AQ*C264/365*(1+D264*E264)*IF($C$9="Y",F264,1)</f>
        <v>8.466785374063058</v>
      </c>
      <c r="L264">
        <f t="shared" si="7"/>
        <v>0</v>
      </c>
      <c r="N264">
        <f>C264/365*(1+D264*E264)</f>
        <v>0.002288320371368394</v>
      </c>
      <c r="O264">
        <f>NEW_AQ*C264/365*(1+D264*E264)</f>
        <v>7.6161185531706534</v>
      </c>
    </row>
    <row r="265" spans="2:15" ht="12.75">
      <c r="B265" s="8">
        <v>39913</v>
      </c>
      <c r="C265">
        <v>1.148391</v>
      </c>
      <c r="D265">
        <v>0.98269</v>
      </c>
      <c r="E265">
        <v>-0.3315</v>
      </c>
      <c r="F265">
        <v>0.9644952444</v>
      </c>
      <c r="H265">
        <f t="shared" si="6"/>
        <v>1</v>
      </c>
      <c r="I265">
        <v>1</v>
      </c>
      <c r="K265">
        <f>INIT_AQ*C265/365*(1+D265*E265)*IF($C$9="Y",F265,1)</f>
        <v>7.848958561402673</v>
      </c>
      <c r="L265">
        <f t="shared" si="7"/>
        <v>0</v>
      </c>
      <c r="N265">
        <f>C265/365*(1+D265*E265)</f>
        <v>0.002121340151730452</v>
      </c>
      <c r="O265">
        <f>NEW_AQ*C265/365*(1+D265*E265)</f>
        <v>7.060365449405488</v>
      </c>
    </row>
    <row r="266" spans="2:15" ht="12.75">
      <c r="B266" s="8">
        <v>39914</v>
      </c>
      <c r="C266">
        <v>1.145514</v>
      </c>
      <c r="D266">
        <v>0.980439</v>
      </c>
      <c r="E266">
        <v>-0.2652</v>
      </c>
      <c r="F266">
        <v>0.9726277615</v>
      </c>
      <c r="H266">
        <f t="shared" si="6"/>
        <v>1</v>
      </c>
      <c r="I266">
        <v>1</v>
      </c>
      <c r="K266">
        <f>INIT_AQ*C266/365*(1+D266*E266)*IF($C$9="Y",F266,1)</f>
        <v>8.59277994296471</v>
      </c>
      <c r="L266">
        <f t="shared" si="7"/>
        <v>0</v>
      </c>
      <c r="N266">
        <f>C266/365*(1+D266*E266)</f>
        <v>0.0023223729575580295</v>
      </c>
      <c r="O266">
        <f>NEW_AQ*C266/365*(1+D266*E266)</f>
        <v>7.729454315377426</v>
      </c>
    </row>
    <row r="267" spans="2:15" ht="12.75">
      <c r="B267" s="8">
        <v>39915</v>
      </c>
      <c r="C267">
        <v>1.142192</v>
      </c>
      <c r="D267">
        <v>0.980229</v>
      </c>
      <c r="E267">
        <v>-0.236</v>
      </c>
      <c r="F267">
        <v>0.9757072398</v>
      </c>
      <c r="H267">
        <f t="shared" si="6"/>
        <v>1</v>
      </c>
      <c r="I267">
        <v>1</v>
      </c>
      <c r="K267">
        <f>INIT_AQ*C267/365*(1+D267*E267)*IF($C$9="Y",F267,1)</f>
        <v>8.899910111719295</v>
      </c>
      <c r="L267">
        <f t="shared" si="7"/>
        <v>0</v>
      </c>
      <c r="N267">
        <f>C267/365*(1+D267*E267)</f>
        <v>0.002405381111275485</v>
      </c>
      <c r="O267">
        <f>NEW_AQ*C267/365*(1+D267*E267)</f>
        <v>8.005726793436915</v>
      </c>
    </row>
    <row r="268" spans="2:15" ht="12.75">
      <c r="B268" s="8">
        <v>39916</v>
      </c>
      <c r="C268">
        <v>1.097133</v>
      </c>
      <c r="D268">
        <v>0.982696</v>
      </c>
      <c r="E268">
        <v>-0.2918</v>
      </c>
      <c r="F268">
        <v>0.9689316388</v>
      </c>
      <c r="H268">
        <f t="shared" si="6"/>
        <v>1</v>
      </c>
      <c r="I268">
        <v>1</v>
      </c>
      <c r="K268">
        <f>INIT_AQ*C268/365*(1+D268*E268)*IF($C$9="Y",F268,1)</f>
        <v>7.932489323227816</v>
      </c>
      <c r="L268">
        <f t="shared" si="7"/>
        <v>0</v>
      </c>
      <c r="N268">
        <f>C268/365*(1+D268*E268)</f>
        <v>0.002143916033304815</v>
      </c>
      <c r="O268">
        <f>NEW_AQ*C268/365*(1+D268*E268)</f>
        <v>7.135503787840972</v>
      </c>
    </row>
    <row r="269" spans="2:15" ht="12.75">
      <c r="B269" s="8">
        <v>39917</v>
      </c>
      <c r="C269">
        <v>1.082988</v>
      </c>
      <c r="D269">
        <v>0.990736</v>
      </c>
      <c r="E269">
        <v>-0.3255</v>
      </c>
      <c r="F269">
        <v>0.9623096542</v>
      </c>
      <c r="H269">
        <f t="shared" si="6"/>
        <v>1</v>
      </c>
      <c r="I269">
        <v>1</v>
      </c>
      <c r="K269">
        <f>INIT_AQ*C269/365*(1+D269*E269)*IF($C$9="Y",F269,1)</f>
        <v>7.437923303786355</v>
      </c>
      <c r="L269">
        <f t="shared" si="7"/>
        <v>0</v>
      </c>
      <c r="N269">
        <f>C269/365*(1+D269*E269)</f>
        <v>0.00201024954156388</v>
      </c>
      <c r="O269">
        <f>NEW_AQ*C269/365*(1+D269*E269)</f>
        <v>6.690627335914529</v>
      </c>
    </row>
    <row r="270" spans="2:15" ht="12.75">
      <c r="B270" s="8">
        <v>39918</v>
      </c>
      <c r="C270">
        <v>1.068836</v>
      </c>
      <c r="D270">
        <v>0.990572</v>
      </c>
      <c r="E270">
        <v>-0.3989</v>
      </c>
      <c r="F270">
        <v>0.949776789</v>
      </c>
      <c r="H270">
        <f aca="true" t="shared" si="8" ref="H270:H333">IF(B270&gt;=$C$3,IF(B270&lt;$C$4,1,0),0)</f>
        <v>1</v>
      </c>
      <c r="I270">
        <v>1</v>
      </c>
      <c r="K270">
        <f>INIT_AQ*C270/365*(1+D270*E270)*IF($C$9="Y",F270,1)</f>
        <v>6.55353152927014</v>
      </c>
      <c r="L270">
        <f aca="true" t="shared" si="9" ref="L270:L333">(H270-I270)*K270*$D$7</f>
        <v>0</v>
      </c>
      <c r="N270">
        <f>C270/365*(1+D270*E270)</f>
        <v>0.0017712247376405785</v>
      </c>
      <c r="O270">
        <f>NEW_AQ*C270/365*(1+D270*E270)</f>
        <v>5.895091332037753</v>
      </c>
    </row>
    <row r="271" spans="2:15" ht="12.75">
      <c r="B271" s="8">
        <v>39919</v>
      </c>
      <c r="C271">
        <v>1.055969</v>
      </c>
      <c r="D271">
        <v>0.990412</v>
      </c>
      <c r="E271">
        <v>-0.2816</v>
      </c>
      <c r="F271">
        <v>0.9678247443</v>
      </c>
      <c r="H271">
        <f t="shared" si="8"/>
        <v>1</v>
      </c>
      <c r="I271">
        <v>1</v>
      </c>
      <c r="K271">
        <f>INIT_AQ*C271/365*(1+D271*E271)*IF($C$9="Y",F271,1)</f>
        <v>7.718901739216335</v>
      </c>
      <c r="L271">
        <f t="shared" si="9"/>
        <v>0</v>
      </c>
      <c r="N271">
        <f>C271/365*(1+D271*E271)</f>
        <v>0.002086189659247658</v>
      </c>
      <c r="O271">
        <f>NEW_AQ*C271/365*(1+D271*E271)</f>
        <v>6.943375572768937</v>
      </c>
    </row>
    <row r="272" spans="2:15" ht="12.75">
      <c r="B272" s="8">
        <v>39920</v>
      </c>
      <c r="C272">
        <v>1.05223</v>
      </c>
      <c r="D272">
        <v>0.98679</v>
      </c>
      <c r="E272">
        <v>-0.1449</v>
      </c>
      <c r="F272">
        <v>0.9828313387</v>
      </c>
      <c r="H272">
        <f t="shared" si="8"/>
        <v>1</v>
      </c>
      <c r="I272">
        <v>1</v>
      </c>
      <c r="K272">
        <f>INIT_AQ*C272/365*(1+D272*E272)*IF($C$9="Y",F272,1)</f>
        <v>9.141290725324325</v>
      </c>
      <c r="L272">
        <f t="shared" si="9"/>
        <v>0</v>
      </c>
      <c r="N272">
        <f>C272/365*(1+D272*E272)</f>
        <v>0.0024706191149525204</v>
      </c>
      <c r="O272">
        <f>NEW_AQ*C272/365*(1+D272*E272)</f>
        <v>8.22285564322265</v>
      </c>
    </row>
    <row r="273" spans="2:15" ht="12.75">
      <c r="B273" s="8">
        <v>39921</v>
      </c>
      <c r="C273">
        <v>1.047191</v>
      </c>
      <c r="D273">
        <v>0.978329</v>
      </c>
      <c r="E273">
        <v>-0.1651</v>
      </c>
      <c r="F273">
        <v>0.9816448448</v>
      </c>
      <c r="H273">
        <f t="shared" si="8"/>
        <v>1</v>
      </c>
      <c r="I273">
        <v>1</v>
      </c>
      <c r="K273">
        <f>INIT_AQ*C273/365*(1+D273*E273)*IF($C$9="Y",F273,1)</f>
        <v>8.900745259688959</v>
      </c>
      <c r="L273">
        <f t="shared" si="9"/>
        <v>0</v>
      </c>
      <c r="N273">
        <f>C273/365*(1+D273*E273)</f>
        <v>0.002405606826942962</v>
      </c>
      <c r="O273">
        <f>NEW_AQ*C273/365*(1+D273*E273)</f>
        <v>8.006478033212746</v>
      </c>
    </row>
    <row r="274" spans="2:15" ht="12.75">
      <c r="B274" s="8">
        <v>39922</v>
      </c>
      <c r="C274">
        <v>1.042902</v>
      </c>
      <c r="D274">
        <v>0.978882</v>
      </c>
      <c r="E274">
        <v>-0.1719</v>
      </c>
      <c r="F274">
        <v>0.9805126754</v>
      </c>
      <c r="H274">
        <f t="shared" si="8"/>
        <v>1</v>
      </c>
      <c r="I274">
        <v>1</v>
      </c>
      <c r="K274">
        <f>INIT_AQ*C274/365*(1+D274*E274)*IF($C$9="Y",F274,1)</f>
        <v>8.792954434195696</v>
      </c>
      <c r="L274">
        <f t="shared" si="9"/>
        <v>0</v>
      </c>
      <c r="N274">
        <f>C274/365*(1+D274*E274)</f>
        <v>0.0023764741714042423</v>
      </c>
      <c r="O274">
        <f>NEW_AQ*C274/365*(1+D274*E274)</f>
        <v>7.90951706519108</v>
      </c>
    </row>
    <row r="275" spans="2:15" ht="12.75">
      <c r="B275" s="8">
        <v>39923</v>
      </c>
      <c r="C275">
        <v>1.000645</v>
      </c>
      <c r="D275">
        <v>0.990401</v>
      </c>
      <c r="E275">
        <v>-0.2602</v>
      </c>
      <c r="F275">
        <v>0.9682350688</v>
      </c>
      <c r="H275">
        <f t="shared" si="8"/>
        <v>1</v>
      </c>
      <c r="I275">
        <v>1</v>
      </c>
      <c r="K275">
        <f>INIT_AQ*C275/365*(1+D275*E275)*IF($C$9="Y",F275,1)</f>
        <v>7.5295146154112675</v>
      </c>
      <c r="L275">
        <f t="shared" si="9"/>
        <v>0</v>
      </c>
      <c r="N275">
        <f>C275/365*(1+D275*E275)</f>
        <v>0.002035003950111153</v>
      </c>
      <c r="O275">
        <f>NEW_AQ*C275/365*(1+D275*E275)</f>
        <v>6.773016372243789</v>
      </c>
    </row>
    <row r="276" spans="2:15" ht="12.75">
      <c r="B276" s="8">
        <v>39924</v>
      </c>
      <c r="C276">
        <v>0.986493</v>
      </c>
      <c r="D276">
        <v>0.990211</v>
      </c>
      <c r="E276">
        <v>-0.354</v>
      </c>
      <c r="F276">
        <v>0.9533933229</v>
      </c>
      <c r="H276">
        <f t="shared" si="8"/>
        <v>1</v>
      </c>
      <c r="I276">
        <v>1</v>
      </c>
      <c r="K276">
        <f>INIT_AQ*C276/365*(1+D276*E276)*IF($C$9="Y",F276,1)</f>
        <v>6.494695942503766</v>
      </c>
      <c r="L276">
        <f t="shared" si="9"/>
        <v>0</v>
      </c>
      <c r="N276">
        <f>C276/365*(1+D276*E276)</f>
        <v>0.0017553232277037203</v>
      </c>
      <c r="O276">
        <f>NEW_AQ*C276/365*(1+D276*E276)</f>
        <v>5.842167018480596</v>
      </c>
    </row>
    <row r="277" spans="2:15" ht="12.75">
      <c r="B277" s="8">
        <v>39925</v>
      </c>
      <c r="C277">
        <v>0.97234</v>
      </c>
      <c r="D277">
        <v>0.990022</v>
      </c>
      <c r="E277">
        <v>-0.3882</v>
      </c>
      <c r="F277">
        <v>0.9470433016</v>
      </c>
      <c r="H277">
        <f t="shared" si="8"/>
        <v>1</v>
      </c>
      <c r="I277">
        <v>1</v>
      </c>
      <c r="K277">
        <f>INIT_AQ*C277/365*(1+D277*E277)*IF($C$9="Y",F277,1)</f>
        <v>6.068445335116758</v>
      </c>
      <c r="L277">
        <f t="shared" si="9"/>
        <v>0</v>
      </c>
      <c r="N277">
        <f>C277/365*(1+D277*E277)</f>
        <v>0.001640120360842367</v>
      </c>
      <c r="O277">
        <f>NEW_AQ*C277/365*(1+D277*E277)</f>
        <v>5.458742257394137</v>
      </c>
    </row>
    <row r="278" spans="2:15" ht="12.75">
      <c r="B278" s="8">
        <v>39926</v>
      </c>
      <c r="C278">
        <v>0.959474</v>
      </c>
      <c r="D278">
        <v>0.989839</v>
      </c>
      <c r="E278">
        <v>-0.3886</v>
      </c>
      <c r="F278">
        <v>0.9462361649</v>
      </c>
      <c r="H278">
        <f t="shared" si="8"/>
        <v>1</v>
      </c>
      <c r="I278">
        <v>1</v>
      </c>
      <c r="K278">
        <f>INIT_AQ*C278/365*(1+D278*E278)*IF($C$9="Y",F278,1)</f>
        <v>5.984987698856918</v>
      </c>
      <c r="L278">
        <f t="shared" si="9"/>
        <v>0</v>
      </c>
      <c r="N278">
        <f>C278/365*(1+D278*E278)</f>
        <v>0.0016175642429343024</v>
      </c>
      <c r="O278">
        <f>NEW_AQ*C278/365*(1+D278*E278)</f>
        <v>5.383669697521594</v>
      </c>
    </row>
    <row r="279" spans="2:15" ht="12.75">
      <c r="B279" s="8">
        <v>39927</v>
      </c>
      <c r="C279">
        <v>0.954776</v>
      </c>
      <c r="D279">
        <v>0.985094</v>
      </c>
      <c r="E279">
        <v>-0.4024</v>
      </c>
      <c r="F279">
        <v>0.9437088648</v>
      </c>
      <c r="H279">
        <f t="shared" si="8"/>
        <v>1</v>
      </c>
      <c r="I279">
        <v>1</v>
      </c>
      <c r="K279">
        <f>INIT_AQ*C279/365*(1+D279*E279)*IF($C$9="Y",F279,1)</f>
        <v>5.841955855001253</v>
      </c>
      <c r="L279">
        <f t="shared" si="9"/>
        <v>0</v>
      </c>
      <c r="N279">
        <f>C279/365*(1+D279*E279)</f>
        <v>0.0015789069878381764</v>
      </c>
      <c r="O279">
        <f>NEW_AQ*C279/365*(1+D279*E279)</f>
        <v>5.255008413273097</v>
      </c>
    </row>
    <row r="280" spans="2:15" ht="12.75">
      <c r="B280" s="8">
        <v>39928</v>
      </c>
      <c r="C280">
        <v>0.948867</v>
      </c>
      <c r="D280">
        <v>0.975762</v>
      </c>
      <c r="E280">
        <v>-0.3227</v>
      </c>
      <c r="F280">
        <v>0.9592354186</v>
      </c>
      <c r="H280">
        <f t="shared" si="8"/>
        <v>1</v>
      </c>
      <c r="I280">
        <v>1</v>
      </c>
      <c r="K280">
        <f>INIT_AQ*C280/365*(1+D280*E280)*IF($C$9="Y",F280,1)</f>
        <v>6.589946122928057</v>
      </c>
      <c r="L280">
        <f t="shared" si="9"/>
        <v>0</v>
      </c>
      <c r="N280">
        <f>C280/365*(1+D280*E280)</f>
        <v>0.0017810665197102856</v>
      </c>
      <c r="O280">
        <f>NEW_AQ*C280/365*(1+D280*E280)</f>
        <v>5.927847313217319</v>
      </c>
    </row>
    <row r="281" spans="2:15" ht="12.75">
      <c r="B281" s="8">
        <v>39929</v>
      </c>
      <c r="C281">
        <v>0.944935</v>
      </c>
      <c r="D281">
        <v>0.97636</v>
      </c>
      <c r="E281">
        <v>-0.3321</v>
      </c>
      <c r="F281">
        <v>0.9568631361</v>
      </c>
      <c r="H281">
        <f t="shared" si="8"/>
        <v>1</v>
      </c>
      <c r="I281">
        <v>1</v>
      </c>
      <c r="K281">
        <f>INIT_AQ*C281/365*(1+D281*E281)*IF($C$9="Y",F281,1)</f>
        <v>6.47287755607676</v>
      </c>
      <c r="L281">
        <f t="shared" si="9"/>
        <v>0</v>
      </c>
      <c r="N281">
        <f>C281/365*(1+D281*E281)</f>
        <v>0.0017494263665072329</v>
      </c>
      <c r="O281">
        <f>NEW_AQ*C281/365*(1+D281*E281)</f>
        <v>5.822540748258133</v>
      </c>
    </row>
    <row r="282" spans="2:15" ht="12.75">
      <c r="B282" s="8">
        <v>39930</v>
      </c>
      <c r="C282">
        <v>0.90415</v>
      </c>
      <c r="D282">
        <v>0.989007</v>
      </c>
      <c r="E282">
        <v>-0.0675</v>
      </c>
      <c r="F282">
        <v>0.9890064665</v>
      </c>
      <c r="H282">
        <f t="shared" si="8"/>
        <v>1</v>
      </c>
      <c r="I282">
        <v>1</v>
      </c>
      <c r="K282">
        <f>INIT_AQ*C282/365*(1+D282*E282)*IF($C$9="Y",F282,1)</f>
        <v>8.553495569608938</v>
      </c>
      <c r="L282">
        <f t="shared" si="9"/>
        <v>0</v>
      </c>
      <c r="N282">
        <f>C282/365*(1+D282*E282)</f>
        <v>0.0023117555593537673</v>
      </c>
      <c r="O282">
        <f>NEW_AQ*C282/365*(1+D282*E282)</f>
        <v>7.694116884280955</v>
      </c>
    </row>
    <row r="283" spans="2:15" ht="12.75">
      <c r="B283" s="8">
        <v>39931</v>
      </c>
      <c r="C283">
        <v>0.891291</v>
      </c>
      <c r="D283">
        <v>0.988789</v>
      </c>
      <c r="E283">
        <v>-0.1096</v>
      </c>
      <c r="F283">
        <v>0.9845075706</v>
      </c>
      <c r="H283">
        <f t="shared" si="8"/>
        <v>1</v>
      </c>
      <c r="I283">
        <v>1</v>
      </c>
      <c r="K283">
        <f>INIT_AQ*C283/365*(1+D283*E283)*IF($C$9="Y",F283,1)</f>
        <v>8.055869688587325</v>
      </c>
      <c r="L283">
        <f t="shared" si="9"/>
        <v>0</v>
      </c>
      <c r="N283">
        <f>C283/365*(1+D283*E283)</f>
        <v>0.002177262077996574</v>
      </c>
      <c r="O283">
        <f>NEW_AQ*C283/365*(1+D283*E283)</f>
        <v>7.246487998281704</v>
      </c>
    </row>
    <row r="284" spans="2:15" ht="12.75">
      <c r="B284" s="8">
        <v>39932</v>
      </c>
      <c r="C284">
        <v>0.877139</v>
      </c>
      <c r="D284">
        <v>0.988555</v>
      </c>
      <c r="E284">
        <v>-0.2392</v>
      </c>
      <c r="F284">
        <v>0.9680359045</v>
      </c>
      <c r="H284">
        <f t="shared" si="8"/>
        <v>1</v>
      </c>
      <c r="I284">
        <v>1</v>
      </c>
      <c r="K284">
        <f>INIT_AQ*C284/365*(1+D284*E284)*IF($C$9="Y",F284,1)</f>
        <v>6.7890301052764634</v>
      </c>
      <c r="L284">
        <f t="shared" si="9"/>
        <v>0</v>
      </c>
      <c r="N284">
        <f>C284/365*(1+D284*E284)</f>
        <v>0.0018348730014260714</v>
      </c>
      <c r="O284">
        <f>NEW_AQ*C284/365*(1+D284*E284)</f>
        <v>6.106929118721404</v>
      </c>
    </row>
    <row r="285" spans="2:15" ht="12.75">
      <c r="B285" s="8">
        <v>39933</v>
      </c>
      <c r="C285">
        <v>0.864272</v>
      </c>
      <c r="D285">
        <v>0.988331</v>
      </c>
      <c r="E285">
        <v>-0.277</v>
      </c>
      <c r="F285">
        <v>0.9618787419</v>
      </c>
      <c r="H285">
        <f t="shared" si="8"/>
        <v>1</v>
      </c>
      <c r="I285">
        <v>1</v>
      </c>
      <c r="K285">
        <f>INIT_AQ*C285/365*(1+D285*E285)*IF($C$9="Y",F285,1)</f>
        <v>6.362603666844391</v>
      </c>
      <c r="L285">
        <f t="shared" si="9"/>
        <v>0</v>
      </c>
      <c r="N285">
        <f>C285/365*(1+D285*E285)</f>
        <v>0.0017196226126606465</v>
      </c>
      <c r="O285">
        <f>NEW_AQ*C285/365*(1+D285*E285)</f>
        <v>5.723346192519689</v>
      </c>
    </row>
    <row r="286" spans="2:15" ht="12.75">
      <c r="B286" s="8">
        <v>39934</v>
      </c>
      <c r="C286">
        <v>0.859916</v>
      </c>
      <c r="D286">
        <v>0.983071</v>
      </c>
      <c r="E286">
        <v>-0.3996</v>
      </c>
      <c r="F286">
        <v>0.9390068698</v>
      </c>
      <c r="H286">
        <f t="shared" si="8"/>
        <v>1</v>
      </c>
      <c r="I286">
        <v>1</v>
      </c>
      <c r="K286">
        <f>INIT_AQ*C286/365*(1+D286*E286)*IF($C$9="Y",F286,1)</f>
        <v>5.292629526411324</v>
      </c>
      <c r="L286">
        <f t="shared" si="9"/>
        <v>0</v>
      </c>
      <c r="N286">
        <f>C286/365*(1+D286*E286)</f>
        <v>0.0014304404125436011</v>
      </c>
      <c r="O286">
        <f>NEW_AQ*C286/365*(1+D286*E286)</f>
        <v>4.7608734779840525</v>
      </c>
    </row>
    <row r="287" spans="2:15" ht="12.75">
      <c r="B287" s="8">
        <v>39935</v>
      </c>
      <c r="C287">
        <v>0.85316</v>
      </c>
      <c r="D287">
        <v>0.972683</v>
      </c>
      <c r="E287">
        <v>-0.4114</v>
      </c>
      <c r="F287">
        <v>0.9361796182</v>
      </c>
      <c r="H287">
        <f t="shared" si="8"/>
        <v>1</v>
      </c>
      <c r="I287">
        <v>1</v>
      </c>
      <c r="K287">
        <f>INIT_AQ*C287/365*(1+D287*E287)*IF($C$9="Y",F287,1)</f>
        <v>5.187683536429451</v>
      </c>
      <c r="L287">
        <f t="shared" si="9"/>
        <v>0</v>
      </c>
      <c r="N287">
        <f>C287/365*(1+D287*E287)</f>
        <v>0.001402076631467419</v>
      </c>
      <c r="O287">
        <f>NEW_AQ*C287/365*(1+D287*E287)</f>
        <v>4.666471521861449</v>
      </c>
    </row>
    <row r="288" spans="2:15" ht="12.75">
      <c r="B288" s="8">
        <v>39936</v>
      </c>
      <c r="C288">
        <v>0.848299</v>
      </c>
      <c r="D288">
        <v>0.972282</v>
      </c>
      <c r="E288">
        <v>-0.2919</v>
      </c>
      <c r="F288">
        <v>0.9591483294</v>
      </c>
      <c r="H288">
        <f t="shared" si="8"/>
        <v>1</v>
      </c>
      <c r="I288">
        <v>1</v>
      </c>
      <c r="K288">
        <f>INIT_AQ*C288/365*(1+D288*E288)*IF($C$9="Y",F288,1)</f>
        <v>6.15866531572907</v>
      </c>
      <c r="L288">
        <f t="shared" si="9"/>
        <v>0</v>
      </c>
      <c r="N288">
        <f>C288/365*(1+D288*E288)</f>
        <v>0.0016645041393862352</v>
      </c>
      <c r="O288">
        <f>NEW_AQ*C288/365*(1+D288*E288)</f>
        <v>5.5398977417782165</v>
      </c>
    </row>
    <row r="289" spans="2:15" ht="12.75">
      <c r="B289" s="8">
        <v>39937</v>
      </c>
      <c r="C289">
        <v>0.81152</v>
      </c>
      <c r="D289">
        <v>0.973864</v>
      </c>
      <c r="E289">
        <v>0.0231</v>
      </c>
      <c r="F289">
        <v>0.9969164773</v>
      </c>
      <c r="H289">
        <f t="shared" si="8"/>
        <v>1</v>
      </c>
      <c r="I289">
        <v>1</v>
      </c>
      <c r="K289">
        <f>INIT_AQ*C289/365*(1+D289*E289)*IF($C$9="Y",F289,1)</f>
        <v>8.411429603786415</v>
      </c>
      <c r="L289">
        <f t="shared" si="9"/>
        <v>0</v>
      </c>
      <c r="N289">
        <f>C289/365*(1+D289*E289)</f>
        <v>0.0022733593523747066</v>
      </c>
      <c r="O289">
        <f>NEW_AQ*C289/365*(1+D289*E289)</f>
        <v>7.566324435284956</v>
      </c>
    </row>
    <row r="290" spans="2:15" ht="12.75">
      <c r="B290" s="8">
        <v>39938</v>
      </c>
      <c r="C290">
        <v>0.798654</v>
      </c>
      <c r="D290">
        <v>0.984967</v>
      </c>
      <c r="E290">
        <v>-0.2132</v>
      </c>
      <c r="F290">
        <v>0.9688293737</v>
      </c>
      <c r="H290">
        <f t="shared" si="8"/>
        <v>1</v>
      </c>
      <c r="I290">
        <v>1</v>
      </c>
      <c r="K290">
        <f>INIT_AQ*C290/365*(1+D290*E290)*IF($C$9="Y",F290,1)</f>
        <v>6.395837047390972</v>
      </c>
      <c r="L290">
        <f t="shared" si="9"/>
        <v>0</v>
      </c>
      <c r="N290">
        <f>C290/365*(1+D290*E290)</f>
        <v>0.0017286046074029655</v>
      </c>
      <c r="O290">
        <f>NEW_AQ*C290/365*(1+D290*E290)</f>
        <v>5.753240580411079</v>
      </c>
    </row>
    <row r="291" spans="2:15" ht="12.75">
      <c r="B291" s="8">
        <v>39939</v>
      </c>
      <c r="C291">
        <v>0.785794</v>
      </c>
      <c r="D291">
        <v>0.98466</v>
      </c>
      <c r="E291">
        <v>-0.3164</v>
      </c>
      <c r="F291">
        <v>0.9505680536</v>
      </c>
      <c r="H291">
        <f t="shared" si="8"/>
        <v>1</v>
      </c>
      <c r="I291">
        <v>1</v>
      </c>
      <c r="K291">
        <f>INIT_AQ*C291/365*(1+D291*E291)*IF($C$9="Y",F291,1)</f>
        <v>5.483934110705679</v>
      </c>
      <c r="L291">
        <f t="shared" si="9"/>
        <v>0</v>
      </c>
      <c r="N291">
        <f>C291/365*(1+D291*E291)</f>
        <v>0.0014821443542447782</v>
      </c>
      <c r="O291">
        <f>NEW_AQ*C291/365*(1+D291*E291)</f>
        <v>4.932957489728836</v>
      </c>
    </row>
    <row r="292" spans="2:15" ht="12.75">
      <c r="B292" s="8">
        <v>39940</v>
      </c>
      <c r="C292">
        <v>0.772928</v>
      </c>
      <c r="D292">
        <v>0.984346</v>
      </c>
      <c r="E292">
        <v>-0.2638</v>
      </c>
      <c r="F292">
        <v>0.959457866</v>
      </c>
      <c r="H292">
        <f t="shared" si="8"/>
        <v>1</v>
      </c>
      <c r="I292">
        <v>1</v>
      </c>
      <c r="K292">
        <f>INIT_AQ*C292/365*(1+D292*E292)*IF($C$9="Y",F292,1)</f>
        <v>5.800600688326045</v>
      </c>
      <c r="L292">
        <f t="shared" si="9"/>
        <v>0</v>
      </c>
      <c r="N292">
        <f>C292/365*(1+D292*E292)</f>
        <v>0.001567729915763796</v>
      </c>
      <c r="O292">
        <f>NEW_AQ*C292/365*(1+D292*E292)</f>
        <v>5.21780824363736</v>
      </c>
    </row>
    <row r="293" spans="2:15" ht="12.75">
      <c r="B293" s="8">
        <v>39941</v>
      </c>
      <c r="C293">
        <v>0.768959</v>
      </c>
      <c r="D293">
        <v>0.980663</v>
      </c>
      <c r="E293">
        <v>-0.17</v>
      </c>
      <c r="F293">
        <v>0.9734354513</v>
      </c>
      <c r="H293">
        <f t="shared" si="8"/>
        <v>1</v>
      </c>
      <c r="I293">
        <v>1</v>
      </c>
      <c r="K293">
        <f>INIT_AQ*C293/365*(1+D293*E293)*IF($C$9="Y",F293,1)</f>
        <v>6.495413470013991</v>
      </c>
      <c r="L293">
        <f t="shared" si="9"/>
        <v>0</v>
      </c>
      <c r="N293">
        <f>C293/365*(1+D293*E293)</f>
        <v>0.0017555171540578356</v>
      </c>
      <c r="O293">
        <f>NEW_AQ*C293/365*(1+D293*E293)</f>
        <v>5.842812455248105</v>
      </c>
    </row>
    <row r="294" spans="2:15" ht="12.75">
      <c r="B294" s="8">
        <v>39942</v>
      </c>
      <c r="C294">
        <v>0.7627</v>
      </c>
      <c r="D294">
        <v>0.96907</v>
      </c>
      <c r="E294">
        <v>-0.1829</v>
      </c>
      <c r="F294">
        <v>0.9728391248</v>
      </c>
      <c r="H294">
        <f t="shared" si="8"/>
        <v>1</v>
      </c>
      <c r="I294">
        <v>1</v>
      </c>
      <c r="K294">
        <f>INIT_AQ*C294/365*(1+D294*E294)*IF($C$9="Y",F294,1)</f>
        <v>6.361129589487755</v>
      </c>
      <c r="L294">
        <f t="shared" si="9"/>
        <v>0</v>
      </c>
      <c r="N294">
        <f>C294/365*(1+D294*E294)</f>
        <v>0.0017192242133750684</v>
      </c>
      <c r="O294">
        <f>NEW_AQ*C294/365*(1+D294*E294)</f>
        <v>5.722020217263593</v>
      </c>
    </row>
    <row r="295" spans="2:15" ht="12.75">
      <c r="B295" s="8">
        <v>39943</v>
      </c>
      <c r="C295">
        <v>0.75827</v>
      </c>
      <c r="D295">
        <v>0.968623</v>
      </c>
      <c r="E295">
        <v>-0.2622</v>
      </c>
      <c r="F295">
        <v>0.9601313519</v>
      </c>
      <c r="H295">
        <f t="shared" si="8"/>
        <v>1</v>
      </c>
      <c r="I295">
        <v>1</v>
      </c>
      <c r="K295">
        <f>INIT_AQ*C295/365*(1+D295*E295)*IF($C$9="Y",F295,1)</f>
        <v>5.7343910788207975</v>
      </c>
      <c r="L295">
        <f t="shared" si="9"/>
        <v>0</v>
      </c>
      <c r="N295">
        <f>C295/365*(1+D295*E295)</f>
        <v>0.0015498354267083235</v>
      </c>
      <c r="O295">
        <f>NEW_AQ*C295/365*(1+D295*E295)</f>
        <v>5.158250783152317</v>
      </c>
    </row>
    <row r="296" spans="2:15" ht="12.75">
      <c r="B296" s="8">
        <v>39944</v>
      </c>
      <c r="C296">
        <v>0.724034</v>
      </c>
      <c r="D296">
        <v>0.985396</v>
      </c>
      <c r="E296">
        <v>-0.1737</v>
      </c>
      <c r="F296">
        <v>0.9726207028</v>
      </c>
      <c r="H296">
        <f t="shared" si="8"/>
        <v>1</v>
      </c>
      <c r="I296">
        <v>1</v>
      </c>
      <c r="K296">
        <f>INIT_AQ*C296/365*(1+D296*E296)*IF($C$9="Y",F296,1)</f>
        <v>6.083265915794416</v>
      </c>
      <c r="L296">
        <f t="shared" si="9"/>
        <v>0</v>
      </c>
      <c r="N296">
        <f>C296/365*(1+D296*E296)</f>
        <v>0.00164412592318768</v>
      </c>
      <c r="O296">
        <f>NEW_AQ*C296/365*(1+D296*E296)</f>
        <v>5.472073798762087</v>
      </c>
    </row>
    <row r="297" spans="2:15" ht="12.75">
      <c r="B297" s="8">
        <v>39945</v>
      </c>
      <c r="C297">
        <v>0.71246</v>
      </c>
      <c r="D297">
        <v>0.98509</v>
      </c>
      <c r="E297">
        <v>-0.1492</v>
      </c>
      <c r="F297">
        <v>0.9757637511</v>
      </c>
      <c r="H297">
        <f t="shared" si="8"/>
        <v>1</v>
      </c>
      <c r="I297">
        <v>1</v>
      </c>
      <c r="K297">
        <f>INIT_AQ*C297/365*(1+D297*E297)*IF($C$9="Y",F297,1)</f>
        <v>6.160711726844778</v>
      </c>
      <c r="L297">
        <f t="shared" si="9"/>
        <v>0</v>
      </c>
      <c r="N297">
        <f>C297/365*(1+D297*E297)</f>
        <v>0.0016650572234715617</v>
      </c>
      <c r="O297">
        <f>NEW_AQ*C297/365*(1+D297*E297)</f>
        <v>5.541738547819374</v>
      </c>
    </row>
    <row r="298" spans="2:15" ht="12.75">
      <c r="B298" s="8">
        <v>39946</v>
      </c>
      <c r="C298">
        <v>0.70088</v>
      </c>
      <c r="D298">
        <v>0.984791</v>
      </c>
      <c r="E298">
        <v>-0.0446</v>
      </c>
      <c r="F298">
        <v>0.9892184657</v>
      </c>
      <c r="H298">
        <f t="shared" si="8"/>
        <v>1</v>
      </c>
      <c r="I298">
        <v>1</v>
      </c>
      <c r="K298">
        <f>INIT_AQ*C298/365*(1+D298*E298)*IF($C$9="Y",F298,1)</f>
        <v>6.792755735453365</v>
      </c>
      <c r="L298">
        <f t="shared" si="9"/>
        <v>0</v>
      </c>
      <c r="N298">
        <f>C298/365*(1+D298*E298)</f>
        <v>0.0018358799285009095</v>
      </c>
      <c r="O298">
        <f>NEW_AQ*C298/365*(1+D298*E298)</f>
        <v>6.110280430920657</v>
      </c>
    </row>
    <row r="299" spans="2:15" ht="12.75">
      <c r="B299" s="8">
        <v>39947</v>
      </c>
      <c r="C299">
        <v>0.689299</v>
      </c>
      <c r="D299">
        <v>0.984476</v>
      </c>
      <c r="E299">
        <v>-0.2137</v>
      </c>
      <c r="F299">
        <v>0.9649801331</v>
      </c>
      <c r="H299">
        <f t="shared" si="8"/>
        <v>1</v>
      </c>
      <c r="I299">
        <v>1</v>
      </c>
      <c r="K299">
        <f>INIT_AQ*C299/365*(1+D299*E299)*IF($C$9="Y",F299,1)</f>
        <v>5.51738463704558</v>
      </c>
      <c r="L299">
        <f t="shared" si="9"/>
        <v>0</v>
      </c>
      <c r="N299">
        <f>C299/365*(1+D299*E299)</f>
        <v>0.0014911850370393457</v>
      </c>
      <c r="O299">
        <f>NEW_AQ*C299/365*(1+D299*E299)</f>
        <v>4.96304720654758</v>
      </c>
    </row>
    <row r="300" spans="2:15" ht="12.75">
      <c r="B300" s="8">
        <v>39948</v>
      </c>
      <c r="C300">
        <v>0.684498</v>
      </c>
      <c r="D300">
        <v>0.977846</v>
      </c>
      <c r="E300">
        <v>-0.2089</v>
      </c>
      <c r="F300">
        <v>0.9660269139</v>
      </c>
      <c r="H300">
        <f t="shared" si="8"/>
        <v>1</v>
      </c>
      <c r="I300">
        <v>1</v>
      </c>
      <c r="K300">
        <f>INIT_AQ*C300/365*(1+D300*E300)*IF($C$9="Y",F300,1)</f>
        <v>5.521354948912624</v>
      </c>
      <c r="L300">
        <f t="shared" si="9"/>
        <v>0</v>
      </c>
      <c r="N300">
        <f>C300/365*(1+D300*E300)</f>
        <v>0.0014922580943007092</v>
      </c>
      <c r="O300">
        <f>NEW_AQ*C300/365*(1+D300*E300)</f>
        <v>4.966618617010528</v>
      </c>
    </row>
    <row r="301" spans="2:15" ht="12.75">
      <c r="B301" s="8">
        <v>39949</v>
      </c>
      <c r="C301">
        <v>0.678796</v>
      </c>
      <c r="D301">
        <v>0.964884</v>
      </c>
      <c r="E301">
        <v>-0.1201</v>
      </c>
      <c r="F301">
        <v>0.9799520525</v>
      </c>
      <c r="H301">
        <f t="shared" si="8"/>
        <v>1</v>
      </c>
      <c r="I301">
        <v>1</v>
      </c>
      <c r="K301">
        <f>INIT_AQ*C301/365*(1+D301*E301)*IF($C$9="Y",F301,1)</f>
        <v>6.083564086496735</v>
      </c>
      <c r="L301">
        <f t="shared" si="9"/>
        <v>0</v>
      </c>
      <c r="N301">
        <f>C301/365*(1+D301*E301)</f>
        <v>0.0016442065098639823</v>
      </c>
      <c r="O301">
        <f>NEW_AQ*C301/365*(1+D301*E301)</f>
        <v>5.472342011940715</v>
      </c>
    </row>
    <row r="302" spans="2:15" ht="12.75">
      <c r="B302" s="8">
        <v>39950</v>
      </c>
      <c r="C302">
        <v>0.673549</v>
      </c>
      <c r="D302">
        <v>0.965548</v>
      </c>
      <c r="E302">
        <v>-0.0313</v>
      </c>
      <c r="F302">
        <v>0.9907783162</v>
      </c>
      <c r="H302">
        <f t="shared" si="8"/>
        <v>1</v>
      </c>
      <c r="I302">
        <v>1</v>
      </c>
      <c r="K302">
        <f>INIT_AQ*C302/365*(1+D302*E302)*IF($C$9="Y",F302,1)</f>
        <v>6.621410887989699</v>
      </c>
      <c r="L302">
        <f t="shared" si="9"/>
        <v>0</v>
      </c>
      <c r="N302">
        <f>C302/365*(1+D302*E302)</f>
        <v>0.001789570510267486</v>
      </c>
      <c r="O302">
        <f>NEW_AQ*C302/365*(1+D302*E302)</f>
        <v>5.956150780279472</v>
      </c>
    </row>
    <row r="303" spans="2:15" ht="12.75">
      <c r="B303" s="8">
        <v>39951</v>
      </c>
      <c r="C303">
        <v>0.64427</v>
      </c>
      <c r="D303">
        <v>0.983142</v>
      </c>
      <c r="E303">
        <v>-0.1352</v>
      </c>
      <c r="F303">
        <v>0.9760549607</v>
      </c>
      <c r="H303">
        <f t="shared" si="8"/>
        <v>1</v>
      </c>
      <c r="I303">
        <v>1</v>
      </c>
      <c r="K303">
        <f>INIT_AQ*C303/365*(1+D303*E303)*IF($C$9="Y",F303,1)</f>
        <v>5.662856256698297</v>
      </c>
      <c r="L303">
        <f t="shared" si="9"/>
        <v>0</v>
      </c>
      <c r="N303">
        <f>C303/365*(1+D303*E303)</f>
        <v>0.0015305016909995398</v>
      </c>
      <c r="O303">
        <f>NEW_AQ*C303/365*(1+D303*E303)</f>
        <v>5.093903139755813</v>
      </c>
    </row>
    <row r="304" spans="2:15" ht="12.75">
      <c r="B304" s="8">
        <v>39952</v>
      </c>
      <c r="C304">
        <v>0.633975</v>
      </c>
      <c r="D304">
        <v>0.98281</v>
      </c>
      <c r="E304">
        <v>-0.1776</v>
      </c>
      <c r="F304">
        <v>0.9688488831</v>
      </c>
      <c r="H304">
        <f t="shared" si="8"/>
        <v>1</v>
      </c>
      <c r="I304">
        <v>1</v>
      </c>
      <c r="K304">
        <f>INIT_AQ*C304/365*(1+D304*E304)*IF($C$9="Y",F304,1)</f>
        <v>5.304852497638028</v>
      </c>
      <c r="L304">
        <f t="shared" si="9"/>
        <v>0</v>
      </c>
      <c r="N304">
        <f>C304/365*(1+D304*E304)</f>
        <v>0.0014337439182805479</v>
      </c>
      <c r="O304">
        <f>NEW_AQ*C304/365*(1+D304*E304)</f>
        <v>4.771868394451373</v>
      </c>
    </row>
    <row r="305" spans="2:15" ht="12.75">
      <c r="B305" s="8">
        <v>39953</v>
      </c>
      <c r="C305">
        <v>0.622402</v>
      </c>
      <c r="D305">
        <v>0.982413</v>
      </c>
      <c r="E305">
        <v>-0.2513</v>
      </c>
      <c r="F305">
        <v>0.9545820565</v>
      </c>
      <c r="H305">
        <f t="shared" si="8"/>
        <v>1</v>
      </c>
      <c r="I305">
        <v>1</v>
      </c>
      <c r="K305">
        <f>INIT_AQ*C305/365*(1+D305*E305)*IF($C$9="Y",F305,1)</f>
        <v>4.751642925207849</v>
      </c>
      <c r="L305">
        <f t="shared" si="9"/>
        <v>0</v>
      </c>
      <c r="N305">
        <f>C305/365*(1+D305*E305)</f>
        <v>0.001284227817623743</v>
      </c>
      <c r="O305">
        <f>NEW_AQ*C305/365*(1+D305*E305)</f>
        <v>4.274240368910059</v>
      </c>
    </row>
    <row r="306" spans="2:15" ht="12.75">
      <c r="B306" s="8">
        <v>39954</v>
      </c>
      <c r="C306">
        <v>0.612108</v>
      </c>
      <c r="D306">
        <v>0.982064</v>
      </c>
      <c r="E306">
        <v>-0.3012</v>
      </c>
      <c r="F306">
        <v>0.9429426717</v>
      </c>
      <c r="H306">
        <f t="shared" si="8"/>
        <v>1</v>
      </c>
      <c r="I306">
        <v>1</v>
      </c>
      <c r="K306">
        <f>INIT_AQ*C306/365*(1+D306*E306)*IF($C$9="Y",F306,1)</f>
        <v>4.3695264106915905</v>
      </c>
      <c r="L306">
        <f t="shared" si="9"/>
        <v>0</v>
      </c>
      <c r="N306">
        <f>C306/365*(1+D306*E306)</f>
        <v>0.0011809530839707002</v>
      </c>
      <c r="O306">
        <f>NEW_AQ*C306/365*(1+D306*E306)</f>
        <v>3.930515502020749</v>
      </c>
    </row>
    <row r="307" spans="2:15" ht="12.75">
      <c r="B307" s="8">
        <v>39955</v>
      </c>
      <c r="C307">
        <v>0.607834</v>
      </c>
      <c r="D307">
        <v>0.974612</v>
      </c>
      <c r="E307">
        <v>-0.3129</v>
      </c>
      <c r="F307">
        <v>0.9402728295</v>
      </c>
      <c r="H307">
        <f t="shared" si="8"/>
        <v>1</v>
      </c>
      <c r="I307">
        <v>1</v>
      </c>
      <c r="K307">
        <f>INIT_AQ*C307/365*(1+D307*E307)*IF($C$9="Y",F307,1)</f>
        <v>4.282585953894098</v>
      </c>
      <c r="L307">
        <f t="shared" si="9"/>
        <v>0</v>
      </c>
      <c r="N307">
        <f>C307/365*(1+D307*E307)</f>
        <v>0.0011574556632146212</v>
      </c>
      <c r="O307">
        <f>NEW_AQ*C307/365*(1+D307*E307)</f>
        <v>3.8523100442486733</v>
      </c>
    </row>
    <row r="308" spans="2:15" ht="12.75">
      <c r="B308" s="8">
        <v>39956</v>
      </c>
      <c r="C308">
        <v>0.604072</v>
      </c>
      <c r="D308">
        <v>0.960143</v>
      </c>
      <c r="E308">
        <v>-0.3767</v>
      </c>
      <c r="F308">
        <v>0.9250058766</v>
      </c>
      <c r="H308">
        <f t="shared" si="8"/>
        <v>1</v>
      </c>
      <c r="I308">
        <v>1</v>
      </c>
      <c r="K308">
        <f>INIT_AQ*C308/365*(1+D308*E308)*IF($C$9="Y",F308,1)</f>
        <v>3.9086971749448174</v>
      </c>
      <c r="L308">
        <f t="shared" si="9"/>
        <v>0</v>
      </c>
      <c r="N308">
        <f>C308/365*(1+D308*E308)</f>
        <v>0.0010564046418769777</v>
      </c>
      <c r="O308">
        <f>NEW_AQ*C308/365*(1+D308*E308)</f>
        <v>3.5159862636906887</v>
      </c>
    </row>
    <row r="309" spans="2:15" ht="12.75">
      <c r="B309" s="8">
        <v>39957</v>
      </c>
      <c r="C309">
        <v>0.528345</v>
      </c>
      <c r="D309">
        <v>0.959433</v>
      </c>
      <c r="E309">
        <v>-0.359</v>
      </c>
      <c r="F309">
        <v>0.9260562352</v>
      </c>
      <c r="H309">
        <f t="shared" si="8"/>
        <v>1</v>
      </c>
      <c r="I309">
        <v>1</v>
      </c>
      <c r="K309">
        <f>INIT_AQ*C309/365*(1+D309*E309)*IF($C$9="Y",F309,1)</f>
        <v>3.5110843397704232</v>
      </c>
      <c r="L309">
        <f t="shared" si="9"/>
        <v>0</v>
      </c>
      <c r="N309">
        <f>C309/365*(1+D309*E309)</f>
        <v>0.0009489417134514657</v>
      </c>
      <c r="O309">
        <f>NEW_AQ*C309/365*(1+D309*E309)</f>
        <v>3.158322007758655</v>
      </c>
    </row>
    <row r="310" spans="2:15" ht="12.75">
      <c r="B310" s="8">
        <v>39958</v>
      </c>
      <c r="C310">
        <v>0.505266</v>
      </c>
      <c r="D310">
        <v>0.961642</v>
      </c>
      <c r="E310">
        <v>-0.3367</v>
      </c>
      <c r="F310">
        <v>0.9315579235</v>
      </c>
      <c r="H310">
        <f t="shared" si="8"/>
        <v>1</v>
      </c>
      <c r="I310">
        <v>1</v>
      </c>
      <c r="K310">
        <f>INIT_AQ*C310/365*(1+D310*E310)*IF($C$9="Y",F310,1)</f>
        <v>3.463489088804137</v>
      </c>
      <c r="L310">
        <f t="shared" si="9"/>
        <v>0</v>
      </c>
      <c r="N310">
        <f>C310/365*(1+D310*E310)</f>
        <v>0.0009360781321092262</v>
      </c>
      <c r="O310">
        <f>NEW_AQ*C310/365*(1+D310*E310)</f>
        <v>3.1155087016557754</v>
      </c>
    </row>
    <row r="311" spans="2:15" ht="12.75">
      <c r="B311" s="8">
        <v>39959</v>
      </c>
      <c r="C311">
        <v>0.496197</v>
      </c>
      <c r="D311">
        <v>0.972384</v>
      </c>
      <c r="E311">
        <v>-0.1983</v>
      </c>
      <c r="F311">
        <v>0.9584507187</v>
      </c>
      <c r="H311">
        <f t="shared" si="8"/>
        <v>1</v>
      </c>
      <c r="I311">
        <v>1</v>
      </c>
      <c r="K311">
        <f>INIT_AQ*C311/365*(1+D311*E311)*IF($C$9="Y",F311,1)</f>
        <v>4.060049890162262</v>
      </c>
      <c r="L311">
        <f t="shared" si="9"/>
        <v>0</v>
      </c>
      <c r="N311">
        <f>C311/365*(1+D311*E311)</f>
        <v>0.0010973107811249358</v>
      </c>
      <c r="O311">
        <f>NEW_AQ*C311/365*(1+D311*E311)</f>
        <v>3.6521324126141694</v>
      </c>
    </row>
    <row r="312" spans="2:15" ht="12.75">
      <c r="B312" s="8">
        <v>39960</v>
      </c>
      <c r="C312">
        <v>0.488259</v>
      </c>
      <c r="D312">
        <v>0.971892</v>
      </c>
      <c r="E312">
        <v>0.0372</v>
      </c>
      <c r="F312">
        <v>0.9993727059</v>
      </c>
      <c r="H312">
        <f t="shared" si="8"/>
        <v>1</v>
      </c>
      <c r="I312">
        <v>1</v>
      </c>
      <c r="K312">
        <f>INIT_AQ*C312/365*(1+D312*E312)*IF($C$9="Y",F312,1)</f>
        <v>5.128419998920804</v>
      </c>
      <c r="L312">
        <f t="shared" si="9"/>
        <v>0</v>
      </c>
      <c r="N312">
        <f>C312/365*(1+D312*E312)</f>
        <v>0.001386059459167785</v>
      </c>
      <c r="O312">
        <f>NEW_AQ*C312/365*(1+D312*E312)</f>
        <v>4.613162254222657</v>
      </c>
    </row>
    <row r="313" spans="2:15" ht="12.75">
      <c r="B313" s="8">
        <v>39961</v>
      </c>
      <c r="C313">
        <v>0.480328</v>
      </c>
      <c r="D313">
        <v>0.971359</v>
      </c>
      <c r="E313">
        <v>-0.2518</v>
      </c>
      <c r="F313">
        <v>0.9444946362</v>
      </c>
      <c r="H313">
        <f t="shared" si="8"/>
        <v>1</v>
      </c>
      <c r="I313">
        <v>1</v>
      </c>
      <c r="K313">
        <f>INIT_AQ*C313/365*(1+D313*E313)*IF($C$9="Y",F313,1)</f>
        <v>3.6781592638736753</v>
      </c>
      <c r="L313">
        <f t="shared" si="9"/>
        <v>0</v>
      </c>
      <c r="N313">
        <f>C313/365*(1+D313*E313)</f>
        <v>0.0009940970983442366</v>
      </c>
      <c r="O313">
        <f>NEW_AQ*C313/365*(1+D313*E313)</f>
        <v>3.308610738725002</v>
      </c>
    </row>
    <row r="314" spans="2:15" ht="12.75">
      <c r="B314" s="8">
        <v>39962</v>
      </c>
      <c r="C314">
        <v>0.477221</v>
      </c>
      <c r="D314">
        <v>0.969166</v>
      </c>
      <c r="E314">
        <v>-0.3334</v>
      </c>
      <c r="F314">
        <v>0.9207604693</v>
      </c>
      <c r="H314">
        <f t="shared" si="8"/>
        <v>1</v>
      </c>
      <c r="I314">
        <v>1</v>
      </c>
      <c r="K314">
        <f>INIT_AQ*C314/365*(1+D314*E314)*IF($C$9="Y",F314,1)</f>
        <v>3.2744632738353543</v>
      </c>
      <c r="L314">
        <f t="shared" si="9"/>
        <v>0</v>
      </c>
      <c r="N314">
        <f>C314/365*(1+D314*E314)</f>
        <v>0.0008849900740095551</v>
      </c>
      <c r="O314">
        <f>NEW_AQ*C314/365*(1+D314*E314)</f>
        <v>2.945474508888575</v>
      </c>
    </row>
    <row r="315" spans="2:15" ht="12.75">
      <c r="B315" s="8">
        <v>39963</v>
      </c>
      <c r="C315">
        <v>0.474575</v>
      </c>
      <c r="D315">
        <v>0.954886</v>
      </c>
      <c r="E315">
        <v>-0.3307</v>
      </c>
      <c r="F315">
        <v>0.9271843482</v>
      </c>
      <c r="H315">
        <f t="shared" si="8"/>
        <v>1</v>
      </c>
      <c r="I315">
        <v>1</v>
      </c>
      <c r="K315">
        <f>INIT_AQ*C315/365*(1+D315*E315)*IF($C$9="Y",F315,1)</f>
        <v>3.2916145450871634</v>
      </c>
      <c r="L315">
        <f t="shared" si="9"/>
        <v>0</v>
      </c>
      <c r="N315">
        <f>C315/365*(1+D315*E315)</f>
        <v>0.0008896255527262604</v>
      </c>
      <c r="O315">
        <f>NEW_AQ*C315/365*(1+D315*E315)</f>
        <v>2.9609025739003005</v>
      </c>
    </row>
    <row r="316" spans="2:15" ht="12.75">
      <c r="B316" s="8">
        <v>39964</v>
      </c>
      <c r="C316">
        <v>0.471163</v>
      </c>
      <c r="D316">
        <v>0.95573</v>
      </c>
      <c r="E316">
        <v>-0.3351</v>
      </c>
      <c r="F316">
        <v>0.9246675348</v>
      </c>
      <c r="H316">
        <f t="shared" si="8"/>
        <v>1</v>
      </c>
      <c r="I316">
        <v>1</v>
      </c>
      <c r="K316">
        <f>INIT_AQ*C316/365*(1+D316*E316)*IF($C$9="Y",F316,1)</f>
        <v>3.2465312828827915</v>
      </c>
      <c r="L316">
        <f t="shared" si="9"/>
        <v>0</v>
      </c>
      <c r="N316">
        <f>C316/365*(1+D316*E316)</f>
        <v>0.0008774408872656192</v>
      </c>
      <c r="O316">
        <f>NEW_AQ*C316/365*(1+D316*E316)</f>
        <v>2.92034887440958</v>
      </c>
    </row>
    <row r="317" spans="2:15" ht="12.75">
      <c r="B317" s="8">
        <v>39965</v>
      </c>
      <c r="C317">
        <v>0.450856</v>
      </c>
      <c r="D317">
        <v>0.977811</v>
      </c>
      <c r="E317">
        <v>-0.3558</v>
      </c>
      <c r="F317">
        <v>0.9123849919</v>
      </c>
      <c r="H317">
        <f t="shared" si="8"/>
        <v>1</v>
      </c>
      <c r="I317">
        <v>1</v>
      </c>
      <c r="K317">
        <f>INIT_AQ*C317/365*(1+D317*E317)*IF($C$9="Y",F317,1)</f>
        <v>2.980282832109273</v>
      </c>
      <c r="L317">
        <f t="shared" si="9"/>
        <v>0</v>
      </c>
      <c r="N317">
        <f>C317/365*(1+D317*E317)</f>
        <v>0.0008054818465160196</v>
      </c>
      <c r="O317">
        <f>NEW_AQ*C317/365*(1+D317*E317)</f>
        <v>2.680850685179346</v>
      </c>
    </row>
    <row r="318" spans="2:15" ht="12.75">
      <c r="B318" s="8">
        <v>39966</v>
      </c>
      <c r="C318">
        <v>0.444055</v>
      </c>
      <c r="D318">
        <v>0.977419</v>
      </c>
      <c r="E318">
        <v>-0.3586</v>
      </c>
      <c r="F318">
        <v>0.9101763921</v>
      </c>
      <c r="H318">
        <f t="shared" si="8"/>
        <v>1</v>
      </c>
      <c r="I318">
        <v>1</v>
      </c>
      <c r="K318">
        <f>INIT_AQ*C318/365*(1+D318*E318)*IF($C$9="Y",F318,1)</f>
        <v>2.923634910425241</v>
      </c>
      <c r="L318">
        <f t="shared" si="9"/>
        <v>0</v>
      </c>
      <c r="N318">
        <f>C318/365*(1+D318*E318)</f>
        <v>0.0007901715974122273</v>
      </c>
      <c r="O318">
        <f>NEW_AQ*C318/365*(1+D318*E318)</f>
        <v>2.629894239695566</v>
      </c>
    </row>
    <row r="319" spans="2:15" ht="12.75">
      <c r="B319" s="8">
        <v>39967</v>
      </c>
      <c r="C319">
        <v>0.437254</v>
      </c>
      <c r="D319">
        <v>0.977008</v>
      </c>
      <c r="E319">
        <v>-0.2508</v>
      </c>
      <c r="F319">
        <v>0.9413792559</v>
      </c>
      <c r="H319">
        <f t="shared" si="8"/>
        <v>1</v>
      </c>
      <c r="I319">
        <v>1</v>
      </c>
      <c r="K319">
        <f>INIT_AQ*C319/365*(1+D319*E319)*IF($C$9="Y",F319,1)</f>
        <v>3.346341586927521</v>
      </c>
      <c r="L319">
        <f t="shared" si="9"/>
        <v>0</v>
      </c>
      <c r="N319">
        <f>C319/365*(1+D319*E319)</f>
        <v>0.0009044166451155461</v>
      </c>
      <c r="O319">
        <f>NEW_AQ*C319/365*(1+D319*E319)</f>
        <v>3.010131132356185</v>
      </c>
    </row>
    <row r="320" spans="2:15" ht="12.75">
      <c r="B320" s="8">
        <v>39968</v>
      </c>
      <c r="C320">
        <v>0.430452</v>
      </c>
      <c r="D320">
        <v>0.976591</v>
      </c>
      <c r="E320">
        <v>-0.1725</v>
      </c>
      <c r="F320">
        <v>0.9597583661</v>
      </c>
      <c r="H320">
        <f t="shared" si="8"/>
        <v>1</v>
      </c>
      <c r="I320">
        <v>1</v>
      </c>
      <c r="K320">
        <f>INIT_AQ*C320/365*(1+D320*E320)*IF($C$9="Y",F320,1)</f>
        <v>3.62840467333288</v>
      </c>
      <c r="L320">
        <f t="shared" si="9"/>
        <v>0</v>
      </c>
      <c r="N320">
        <f>C320/365*(1+D320*E320)</f>
        <v>0.0009806499117115891</v>
      </c>
      <c r="O320">
        <f>NEW_AQ*C320/365*(1+D320*E320)</f>
        <v>3.2638550441630496</v>
      </c>
    </row>
    <row r="321" spans="2:15" ht="12.75">
      <c r="B321" s="8">
        <v>39969</v>
      </c>
      <c r="C321">
        <v>0.427985</v>
      </c>
      <c r="D321">
        <v>0.967321</v>
      </c>
      <c r="E321">
        <v>0.0917</v>
      </c>
      <c r="F321">
        <v>1.007586881</v>
      </c>
      <c r="H321">
        <f t="shared" si="8"/>
        <v>1</v>
      </c>
      <c r="I321">
        <v>1</v>
      </c>
      <c r="K321">
        <f>INIT_AQ*C321/365*(1+D321*E321)*IF($C$9="Y",F321,1)</f>
        <v>4.72331555994353</v>
      </c>
      <c r="L321">
        <f t="shared" si="9"/>
        <v>0</v>
      </c>
      <c r="N321">
        <f>C321/365*(1+D321*E321)</f>
        <v>0.001276571772957711</v>
      </c>
      <c r="O321">
        <f>NEW_AQ*C321/365*(1+D321*E321)</f>
        <v>4.248759083791751</v>
      </c>
    </row>
    <row r="322" spans="2:15" ht="12.75">
      <c r="B322" s="8">
        <v>39970</v>
      </c>
      <c r="C322">
        <v>0.4249</v>
      </c>
      <c r="D322">
        <v>0.949255</v>
      </c>
      <c r="E322">
        <v>0.1412</v>
      </c>
      <c r="F322">
        <v>1.0137196087</v>
      </c>
      <c r="H322">
        <f t="shared" si="8"/>
        <v>1</v>
      </c>
      <c r="I322">
        <v>1</v>
      </c>
      <c r="K322">
        <f>INIT_AQ*C322/365*(1+D322*E322)*IF($C$9="Y",F322,1)</f>
        <v>4.884520930292548</v>
      </c>
      <c r="L322">
        <f t="shared" si="9"/>
        <v>0</v>
      </c>
      <c r="N322">
        <f>C322/365*(1+D322*E322)</f>
        <v>0.001320140791970959</v>
      </c>
      <c r="O322">
        <f>NEW_AQ*C322/365*(1+D322*E322)</f>
        <v>4.393767981235519</v>
      </c>
    </row>
    <row r="323" spans="2:15" ht="12.75">
      <c r="B323" s="8">
        <v>39971</v>
      </c>
      <c r="C323">
        <v>0.423324</v>
      </c>
      <c r="D323">
        <v>0.950338</v>
      </c>
      <c r="E323">
        <v>0.2175</v>
      </c>
      <c r="F323">
        <v>1.0236155703</v>
      </c>
      <c r="H323">
        <f t="shared" si="8"/>
        <v>1</v>
      </c>
      <c r="I323">
        <v>1</v>
      </c>
      <c r="K323">
        <f>INIT_AQ*C323/365*(1+D323*E323)*IF($C$9="Y",F323,1)</f>
        <v>5.178220372619951</v>
      </c>
      <c r="L323">
        <f t="shared" si="9"/>
        <v>0</v>
      </c>
      <c r="N323">
        <f>C323/365*(1+D323*E323)</f>
        <v>0.0013995190196270137</v>
      </c>
      <c r="O323">
        <f>NEW_AQ*C323/365*(1+D323*E323)</f>
        <v>4.657959132060944</v>
      </c>
    </row>
    <row r="324" spans="2:15" ht="12.75">
      <c r="B324" s="8">
        <v>39972</v>
      </c>
      <c r="C324">
        <v>0.405522</v>
      </c>
      <c r="D324">
        <v>0.9749</v>
      </c>
      <c r="E324">
        <v>0.0487</v>
      </c>
      <c r="F324">
        <v>1.0015267911</v>
      </c>
      <c r="H324">
        <f t="shared" si="8"/>
        <v>1</v>
      </c>
      <c r="I324">
        <v>1</v>
      </c>
      <c r="K324">
        <f>INIT_AQ*C324/365*(1+D324*E324)*IF($C$9="Y",F324,1)</f>
        <v>4.3059406215057034</v>
      </c>
      <c r="L324">
        <f t="shared" si="9"/>
        <v>0</v>
      </c>
      <c r="N324">
        <f>C324/365*(1+D324*E324)</f>
        <v>0.0011637677355420821</v>
      </c>
      <c r="O324">
        <f>NEW_AQ*C324/365*(1+D324*E324)</f>
        <v>3.8733182438712563</v>
      </c>
    </row>
    <row r="325" spans="2:15" ht="12.75">
      <c r="B325" s="8">
        <v>39973</v>
      </c>
      <c r="C325">
        <v>0.398721</v>
      </c>
      <c r="D325">
        <v>0.974411</v>
      </c>
      <c r="E325">
        <v>0.123</v>
      </c>
      <c r="F325">
        <v>1.0128228632</v>
      </c>
      <c r="H325">
        <f t="shared" si="8"/>
        <v>1</v>
      </c>
      <c r="I325">
        <v>1</v>
      </c>
      <c r="K325">
        <f>INIT_AQ*C325/365*(1+D325*E325)*IF($C$9="Y",F325,1)</f>
        <v>4.526252877269694</v>
      </c>
      <c r="L325">
        <f t="shared" si="9"/>
        <v>0</v>
      </c>
      <c r="N325">
        <f>C325/365*(1+D325*E325)</f>
        <v>0.0012233115884512685</v>
      </c>
      <c r="O325">
        <f>NEW_AQ*C325/365*(1+D325*E325)</f>
        <v>4.071495495860555</v>
      </c>
    </row>
    <row r="326" spans="2:15" ht="12.75">
      <c r="B326" s="8">
        <v>39974</v>
      </c>
      <c r="C326">
        <v>0.39305</v>
      </c>
      <c r="D326">
        <v>0.973996</v>
      </c>
      <c r="E326">
        <v>0.0999</v>
      </c>
      <c r="F326">
        <v>1.0096046169</v>
      </c>
      <c r="H326">
        <f t="shared" si="8"/>
        <v>1</v>
      </c>
      <c r="I326">
        <v>1</v>
      </c>
      <c r="K326">
        <f>INIT_AQ*C326/365*(1+D326*E326)*IF($C$9="Y",F326,1)</f>
        <v>4.372027754818395</v>
      </c>
      <c r="L326">
        <f t="shared" si="9"/>
        <v>0</v>
      </c>
      <c r="N326">
        <f>C326/365*(1+D326*E326)</f>
        <v>0.0011816291229238903</v>
      </c>
      <c r="O326">
        <f>NEW_AQ*C326/365*(1+D326*E326)</f>
        <v>3.93276553347547</v>
      </c>
    </row>
    <row r="327" spans="2:15" ht="12.75">
      <c r="B327" s="8">
        <v>39975</v>
      </c>
      <c r="C327">
        <v>0.388515</v>
      </c>
      <c r="D327">
        <v>0.973649</v>
      </c>
      <c r="E327">
        <v>0.0032</v>
      </c>
      <c r="F327">
        <v>0.9932347984</v>
      </c>
      <c r="H327">
        <f t="shared" si="8"/>
        <v>1</v>
      </c>
      <c r="I327">
        <v>1</v>
      </c>
      <c r="K327">
        <f>INIT_AQ*C327/365*(1+D327*E327)*IF($C$9="Y",F327,1)</f>
        <v>3.9506419247567734</v>
      </c>
      <c r="L327">
        <f t="shared" si="9"/>
        <v>0</v>
      </c>
      <c r="N327">
        <f>C327/365*(1+D327*E327)</f>
        <v>0.0010677410607450742</v>
      </c>
      <c r="O327">
        <f>NEW_AQ*C327/365*(1+D327*E327)</f>
        <v>3.553716780426067</v>
      </c>
    </row>
    <row r="328" spans="2:15" ht="12.75">
      <c r="B328" s="8">
        <v>39976</v>
      </c>
      <c r="C328">
        <v>0.386761</v>
      </c>
      <c r="D328">
        <v>0.963446</v>
      </c>
      <c r="E328">
        <v>-0.1115</v>
      </c>
      <c r="F328">
        <v>0.9702790898</v>
      </c>
      <c r="H328">
        <f t="shared" si="8"/>
        <v>1</v>
      </c>
      <c r="I328">
        <v>1</v>
      </c>
      <c r="K328">
        <f>INIT_AQ*C328/365*(1+D328*E328)*IF($C$9="Y",F328,1)</f>
        <v>3.499424497919465</v>
      </c>
      <c r="L328">
        <f t="shared" si="9"/>
        <v>0</v>
      </c>
      <c r="N328">
        <f>C328/365*(1+D328*E328)</f>
        <v>0.0009457904048430987</v>
      </c>
      <c r="O328">
        <f>NEW_AQ*C328/365*(1+D328*E328)</f>
        <v>3.1478336424671296</v>
      </c>
    </row>
    <row r="329" spans="2:15" ht="12.75">
      <c r="B329" s="8">
        <v>39977</v>
      </c>
      <c r="C329">
        <v>0.384464</v>
      </c>
      <c r="D329">
        <v>0.943552</v>
      </c>
      <c r="E329">
        <v>-0.2181</v>
      </c>
      <c r="F329">
        <v>0.9457372967</v>
      </c>
      <c r="H329">
        <f t="shared" si="8"/>
        <v>1</v>
      </c>
      <c r="I329">
        <v>1</v>
      </c>
      <c r="K329">
        <f>INIT_AQ*C329/365*(1+D329*E329)*IF($C$9="Y",F329,1)</f>
        <v>3.095284738405446</v>
      </c>
      <c r="L329">
        <f t="shared" si="9"/>
        <v>0</v>
      </c>
      <c r="N329">
        <f>C329/365*(1+D329*E329)</f>
        <v>0.0008365634428122827</v>
      </c>
      <c r="O329">
        <f>NEW_AQ*C329/365*(1+D329*E329)</f>
        <v>2.784298229140409</v>
      </c>
    </row>
    <row r="330" spans="2:15" ht="12.75">
      <c r="B330" s="8">
        <v>39978</v>
      </c>
      <c r="C330">
        <v>0.383647</v>
      </c>
      <c r="D330">
        <v>0.944853</v>
      </c>
      <c r="E330">
        <v>-0.2395</v>
      </c>
      <c r="F330">
        <v>0.9385117228</v>
      </c>
      <c r="H330">
        <f t="shared" si="8"/>
        <v>1</v>
      </c>
      <c r="I330">
        <v>1</v>
      </c>
      <c r="K330">
        <f>INIT_AQ*C330/365*(1+D330*E330)*IF($C$9="Y",F330,1)</f>
        <v>3.008968136328056</v>
      </c>
      <c r="L330">
        <f t="shared" si="9"/>
        <v>0</v>
      </c>
      <c r="N330">
        <f>C330/365*(1+D330*E330)</f>
        <v>0.0008132346314400151</v>
      </c>
      <c r="O330">
        <f>NEW_AQ*C330/365*(1+D330*E330)</f>
        <v>2.706653946749348</v>
      </c>
    </row>
    <row r="331" spans="2:15" ht="12.75">
      <c r="B331" s="8">
        <v>39979</v>
      </c>
      <c r="C331">
        <v>0.368112</v>
      </c>
      <c r="D331">
        <v>0.97197</v>
      </c>
      <c r="E331">
        <v>-0.2204</v>
      </c>
      <c r="F331">
        <v>0.9398511711</v>
      </c>
      <c r="H331">
        <f t="shared" si="8"/>
        <v>1</v>
      </c>
      <c r="I331">
        <v>1</v>
      </c>
      <c r="K331">
        <f>INIT_AQ*C331/365*(1+D331*E331)*IF($C$9="Y",F331,1)</f>
        <v>2.9321662880671036</v>
      </c>
      <c r="L331">
        <f t="shared" si="9"/>
        <v>0</v>
      </c>
      <c r="N331">
        <f>C331/365*(1+D331*E331)</f>
        <v>0.0007924773751532712</v>
      </c>
      <c r="O331">
        <f>NEW_AQ*C331/365*(1+D331*E331)</f>
        <v>2.6375684608635352</v>
      </c>
    </row>
    <row r="332" spans="2:15" ht="12.75">
      <c r="B332" s="8">
        <v>39980</v>
      </c>
      <c r="C332">
        <v>0.362448</v>
      </c>
      <c r="D332">
        <v>0.971466</v>
      </c>
      <c r="E332">
        <v>-0.1977</v>
      </c>
      <c r="F332">
        <v>0.9457380372</v>
      </c>
      <c r="H332">
        <f t="shared" si="8"/>
        <v>1</v>
      </c>
      <c r="I332">
        <v>1</v>
      </c>
      <c r="K332">
        <f>INIT_AQ*C332/365*(1+D332*E332)*IF($C$9="Y",F332,1)</f>
        <v>2.9684812295761525</v>
      </c>
      <c r="L332">
        <f t="shared" si="9"/>
        <v>0</v>
      </c>
      <c r="N332">
        <f>C332/365*(1+D332*E332)</f>
        <v>0.000802292224209771</v>
      </c>
      <c r="O332">
        <f>NEW_AQ*C332/365*(1+D332*E332)</f>
        <v>2.670234802050315</v>
      </c>
    </row>
    <row r="333" spans="2:15" ht="12.75">
      <c r="B333" s="8">
        <v>39981</v>
      </c>
      <c r="C333">
        <v>0.357914</v>
      </c>
      <c r="D333">
        <v>0.97105</v>
      </c>
      <c r="E333">
        <v>-0.1759</v>
      </c>
      <c r="F333">
        <v>0.9511944623</v>
      </c>
      <c r="H333">
        <f t="shared" si="8"/>
        <v>1</v>
      </c>
      <c r="I333">
        <v>1</v>
      </c>
      <c r="K333">
        <f>INIT_AQ*C333/365*(1+D333*E333)*IF($C$9="Y",F333,1)</f>
        <v>3.0084500772919154</v>
      </c>
      <c r="L333">
        <f t="shared" si="9"/>
        <v>0</v>
      </c>
      <c r="N333">
        <f>C333/365*(1+D333*E333)</f>
        <v>0.0008130946154843014</v>
      </c>
      <c r="O333">
        <f>NEW_AQ*C333/365*(1+D333*E333)</f>
        <v>2.706187937648789</v>
      </c>
    </row>
    <row r="334" spans="2:15" ht="12.75">
      <c r="B334" s="8">
        <v>39982</v>
      </c>
      <c r="C334">
        <v>0.354517</v>
      </c>
      <c r="D334">
        <v>0.970725</v>
      </c>
      <c r="E334">
        <v>-0.1291</v>
      </c>
      <c r="F334">
        <v>0.9630901788</v>
      </c>
      <c r="H334">
        <f aca="true" t="shared" si="10" ref="H334:H397">IF(B334&gt;=$C$3,IF(B334&lt;$C$4,1,0),0)</f>
        <v>1</v>
      </c>
      <c r="I334">
        <v>1</v>
      </c>
      <c r="K334">
        <f>INIT_AQ*C334/365*(1+D334*E334)*IF($C$9="Y",F334,1)</f>
        <v>3.1433650839001155</v>
      </c>
      <c r="L334">
        <f aca="true" t="shared" si="11" ref="L334:L397">(H334-I334)*K334*$D$7</f>
        <v>0</v>
      </c>
      <c r="N334">
        <f>C334/365*(1+D334*E334)</f>
        <v>0.000849558130783815</v>
      </c>
      <c r="O334">
        <f>NEW_AQ*C334/365*(1+D334*E334)</f>
        <v>2.827547891814814</v>
      </c>
    </row>
    <row r="335" spans="2:15" ht="12.75">
      <c r="B335" s="8">
        <v>39983</v>
      </c>
      <c r="C335">
        <v>0.353558</v>
      </c>
      <c r="D335">
        <v>0.959636</v>
      </c>
      <c r="E335">
        <v>-0.0987</v>
      </c>
      <c r="F335">
        <v>0.9695227631</v>
      </c>
      <c r="H335">
        <f t="shared" si="10"/>
        <v>1</v>
      </c>
      <c r="I335">
        <v>1</v>
      </c>
      <c r="K335">
        <f>INIT_AQ*C335/365*(1+D335*E335)*IF($C$9="Y",F335,1)</f>
        <v>3.2445490027089074</v>
      </c>
      <c r="L335">
        <f t="shared" si="11"/>
        <v>0</v>
      </c>
      <c r="N335">
        <f>C335/365*(1+D335*E335)</f>
        <v>0.0008769051358672723</v>
      </c>
      <c r="O335">
        <f>NEW_AQ*C335/365*(1+D335*E335)</f>
        <v>2.918565756007152</v>
      </c>
    </row>
    <row r="336" spans="2:15" ht="12.75">
      <c r="B336" s="8">
        <v>39984</v>
      </c>
      <c r="C336">
        <v>0.352109</v>
      </c>
      <c r="D336">
        <v>0.938059</v>
      </c>
      <c r="E336">
        <v>-0.0299</v>
      </c>
      <c r="F336">
        <v>0.9856259315</v>
      </c>
      <c r="H336">
        <f t="shared" si="10"/>
        <v>1</v>
      </c>
      <c r="I336">
        <v>1</v>
      </c>
      <c r="K336">
        <f>INIT_AQ*C336/365*(1+D336*E336)*IF($C$9="Y",F336,1)</f>
        <v>3.4692118351020236</v>
      </c>
      <c r="L336">
        <f t="shared" si="11"/>
        <v>0</v>
      </c>
      <c r="N336">
        <f>C336/365*(1+D336*E336)</f>
        <v>0.0009376248202978442</v>
      </c>
      <c r="O336">
        <f>NEW_AQ*C336/365*(1+D336*E336)</f>
        <v>3.1206564776213663</v>
      </c>
    </row>
    <row r="337" spans="2:15" ht="12.75">
      <c r="B337" s="8">
        <v>39985</v>
      </c>
      <c r="C337">
        <v>0.352138</v>
      </c>
      <c r="D337">
        <v>0.939595</v>
      </c>
      <c r="E337">
        <v>-0.0724</v>
      </c>
      <c r="F337">
        <v>0.9760385554</v>
      </c>
      <c r="H337">
        <f t="shared" si="10"/>
        <v>1</v>
      </c>
      <c r="I337">
        <v>1</v>
      </c>
      <c r="K337">
        <f>INIT_AQ*C337/365*(1+D337*E337)*IF($C$9="Y",F337,1)</f>
        <v>3.3267888223315425</v>
      </c>
      <c r="L337">
        <f t="shared" si="11"/>
        <v>0</v>
      </c>
      <c r="N337">
        <f>C337/365*(1+D337*E337)</f>
        <v>0.0008991321141436603</v>
      </c>
      <c r="O337">
        <f>NEW_AQ*C337/365*(1+D337*E337)</f>
        <v>2.9925428545593493</v>
      </c>
    </row>
    <row r="338" spans="2:15" ht="12.75">
      <c r="B338" s="8">
        <v>39986</v>
      </c>
      <c r="C338">
        <v>0.33751</v>
      </c>
      <c r="D338">
        <v>0.969053</v>
      </c>
      <c r="E338">
        <v>-0.1432</v>
      </c>
      <c r="F338">
        <v>0.9559551835</v>
      </c>
      <c r="H338">
        <f t="shared" si="10"/>
        <v>1</v>
      </c>
      <c r="I338">
        <v>1</v>
      </c>
      <c r="K338">
        <f>INIT_AQ*C338/365*(1+D338*E338)*IF($C$9="Y",F338,1)</f>
        <v>2.946561202894752</v>
      </c>
      <c r="L338">
        <f t="shared" si="11"/>
        <v>0</v>
      </c>
      <c r="N338">
        <f>C338/365*(1+D338*E338)</f>
        <v>0.0007963678926742574</v>
      </c>
      <c r="O338">
        <f>NEW_AQ*C338/365*(1+D338*E338)</f>
        <v>2.6505171034765884</v>
      </c>
    </row>
    <row r="339" spans="2:15" ht="12.75">
      <c r="B339" s="8">
        <v>39987</v>
      </c>
      <c r="C339">
        <v>0.334113</v>
      </c>
      <c r="D339">
        <v>0.968688</v>
      </c>
      <c r="E339">
        <v>-0.1753</v>
      </c>
      <c r="F339">
        <v>0.9464728711</v>
      </c>
      <c r="H339">
        <f t="shared" si="10"/>
        <v>1</v>
      </c>
      <c r="I339">
        <v>1</v>
      </c>
      <c r="K339">
        <f>INIT_AQ*C339/365*(1+D339*E339)*IF($C$9="Y",F339,1)</f>
        <v>2.8117661926276827</v>
      </c>
      <c r="L339">
        <f t="shared" si="11"/>
        <v>0</v>
      </c>
      <c r="N339">
        <f>C339/365*(1+D339*E339)</f>
        <v>0.0007599368088182926</v>
      </c>
      <c r="O339">
        <f>NEW_AQ*C339/365*(1+D339*E339)</f>
        <v>2.529265089493245</v>
      </c>
    </row>
    <row r="340" spans="2:15" ht="12.75">
      <c r="B340" s="8">
        <v>39988</v>
      </c>
      <c r="C340">
        <v>0.330709</v>
      </c>
      <c r="D340">
        <v>0.968329</v>
      </c>
      <c r="E340">
        <v>-0.1758</v>
      </c>
      <c r="F340">
        <v>0.9458113197</v>
      </c>
      <c r="H340">
        <f t="shared" si="10"/>
        <v>1</v>
      </c>
      <c r="I340">
        <v>1</v>
      </c>
      <c r="K340">
        <f>INIT_AQ*C340/365*(1+D340*E340)*IF($C$9="Y",F340,1)</f>
        <v>2.781707306650219</v>
      </c>
      <c r="L340">
        <f t="shared" si="11"/>
        <v>0</v>
      </c>
      <c r="N340">
        <f>C340/365*(1+D340*E340)</f>
        <v>0.0007518127855811402</v>
      </c>
      <c r="O340">
        <f>NEW_AQ*C340/365*(1+D340*E340)</f>
        <v>2.502226251366805</v>
      </c>
    </row>
    <row r="341" spans="2:15" ht="12.75">
      <c r="B341" s="8">
        <v>39989</v>
      </c>
      <c r="C341">
        <v>0.327312</v>
      </c>
      <c r="D341">
        <v>0.967944</v>
      </c>
      <c r="E341">
        <v>-0.2189</v>
      </c>
      <c r="F341">
        <v>0.9320901352</v>
      </c>
      <c r="H341">
        <f t="shared" si="10"/>
        <v>1</v>
      </c>
      <c r="I341">
        <v>1</v>
      </c>
      <c r="K341">
        <f>INIT_AQ*C341/365*(1+D341*E341)*IF($C$9="Y",F341,1)</f>
        <v>2.6149387158640462</v>
      </c>
      <c r="L341">
        <f t="shared" si="11"/>
        <v>0</v>
      </c>
      <c r="N341">
        <f>C341/365*(1+D341*E341)</f>
        <v>0.0007067401934767693</v>
      </c>
      <c r="O341">
        <f>NEW_AQ*C341/365*(1+D341*E341)</f>
        <v>2.3522130760873683</v>
      </c>
    </row>
    <row r="342" spans="2:15" ht="12.75">
      <c r="B342" s="8">
        <v>39990</v>
      </c>
      <c r="C342">
        <v>0.327223</v>
      </c>
      <c r="D342">
        <v>0.956056</v>
      </c>
      <c r="E342">
        <v>-0.226</v>
      </c>
      <c r="F342">
        <v>0.930612452</v>
      </c>
      <c r="H342">
        <f t="shared" si="10"/>
        <v>1</v>
      </c>
      <c r="I342">
        <v>1</v>
      </c>
      <c r="K342">
        <f>INIT_AQ*C342/365*(1+D342*E342)*IF($C$9="Y",F342,1)</f>
        <v>2.6003434379658477</v>
      </c>
      <c r="L342">
        <f t="shared" si="11"/>
        <v>0</v>
      </c>
      <c r="N342">
        <f>C342/365*(1+D342*E342)</f>
        <v>0.0007027955237745533</v>
      </c>
      <c r="O342">
        <f>NEW_AQ*C342/365*(1+D342*E342)</f>
        <v>2.339084201091945</v>
      </c>
    </row>
    <row r="343" spans="2:15" ht="12.75">
      <c r="B343" s="8">
        <v>39991</v>
      </c>
      <c r="C343">
        <v>0.326695</v>
      </c>
      <c r="D343">
        <v>0.93294</v>
      </c>
      <c r="E343">
        <v>-0.2248</v>
      </c>
      <c r="F343">
        <v>0.9337398674</v>
      </c>
      <c r="H343">
        <f t="shared" si="10"/>
        <v>1</v>
      </c>
      <c r="I343">
        <v>1</v>
      </c>
      <c r="K343">
        <f>INIT_AQ*C343/365*(1+D343*E343)*IF($C$9="Y",F343,1)</f>
        <v>2.6171561740668277</v>
      </c>
      <c r="L343">
        <f t="shared" si="11"/>
        <v>0</v>
      </c>
      <c r="N343">
        <f>C343/365*(1+D343*E343)</f>
        <v>0.0007073395065045479</v>
      </c>
      <c r="O343">
        <f>NEW_AQ*C343/365*(1+D343*E343)</f>
        <v>2.3542077439350755</v>
      </c>
    </row>
    <row r="344" spans="2:15" ht="12.75">
      <c r="B344" s="8">
        <v>39992</v>
      </c>
      <c r="C344">
        <v>0.326465</v>
      </c>
      <c r="D344">
        <v>0.934555</v>
      </c>
      <c r="E344">
        <v>-0.2294</v>
      </c>
      <c r="F344">
        <v>0.9308216022</v>
      </c>
      <c r="H344">
        <f t="shared" si="10"/>
        <v>1</v>
      </c>
      <c r="I344">
        <v>1</v>
      </c>
      <c r="K344">
        <f>INIT_AQ*C344/365*(1+D344*E344)*IF($C$9="Y",F344,1)</f>
        <v>2.5998853370517847</v>
      </c>
      <c r="L344">
        <f t="shared" si="11"/>
        <v>0</v>
      </c>
      <c r="N344">
        <f>C344/365*(1+D344*E344)</f>
        <v>0.0007026717127166986</v>
      </c>
      <c r="O344">
        <f>NEW_AQ*C344/365*(1+D344*E344)</f>
        <v>2.3386721260579533</v>
      </c>
    </row>
    <row r="345" spans="2:15" ht="12.75">
      <c r="B345" s="8">
        <v>39993</v>
      </c>
      <c r="C345">
        <v>0.31371</v>
      </c>
      <c r="D345">
        <v>0.96637</v>
      </c>
      <c r="E345">
        <v>-0.2738</v>
      </c>
      <c r="F345">
        <v>0.9101343429</v>
      </c>
      <c r="H345">
        <f t="shared" si="10"/>
        <v>1</v>
      </c>
      <c r="I345">
        <v>1</v>
      </c>
      <c r="K345">
        <f>INIT_AQ*C345/365*(1+D345*E345)*IF($C$9="Y",F345,1)</f>
        <v>2.338651502955994</v>
      </c>
      <c r="L345">
        <f t="shared" si="11"/>
        <v>0</v>
      </c>
      <c r="N345">
        <f>C345/365*(1+D345*E345)</f>
        <v>0.0006320679737718903</v>
      </c>
      <c r="O345">
        <f>NEW_AQ*C345/365*(1+D345*E345)</f>
        <v>2.103684729699979</v>
      </c>
    </row>
    <row r="346" spans="2:15" ht="12.75">
      <c r="B346" s="8">
        <v>39994</v>
      </c>
      <c r="C346">
        <v>0.311443</v>
      </c>
      <c r="D346">
        <v>0.966094</v>
      </c>
      <c r="E346">
        <v>-0.2766</v>
      </c>
      <c r="F346">
        <v>0.9084204797</v>
      </c>
      <c r="H346">
        <f t="shared" si="10"/>
        <v>1</v>
      </c>
      <c r="I346">
        <v>1</v>
      </c>
      <c r="K346">
        <f>INIT_AQ*C346/365*(1+D346*E346)*IF($C$9="Y",F346,1)</f>
        <v>2.3134498671082313</v>
      </c>
      <c r="L346">
        <f t="shared" si="11"/>
        <v>0</v>
      </c>
      <c r="N346">
        <f>C346/365*(1+D346*E346)</f>
        <v>0.0006252567208400625</v>
      </c>
      <c r="O346">
        <f>NEW_AQ*C346/365*(1+D346*E346)</f>
        <v>2.0810151286801655</v>
      </c>
    </row>
    <row r="347" spans="2:15" ht="12.75">
      <c r="B347" s="8">
        <v>39995</v>
      </c>
      <c r="C347">
        <v>0.308046</v>
      </c>
      <c r="D347">
        <v>0.965658</v>
      </c>
      <c r="E347">
        <v>-0.275</v>
      </c>
      <c r="F347">
        <v>0.9083145157</v>
      </c>
      <c r="H347">
        <f t="shared" si="10"/>
        <v>1</v>
      </c>
      <c r="I347">
        <v>1</v>
      </c>
      <c r="K347">
        <f>INIT_AQ*C347/365*(1+D347*E347)*IF($C$9="Y",F347,1)</f>
        <v>2.293417648650164</v>
      </c>
      <c r="L347">
        <f t="shared" si="11"/>
        <v>0</v>
      </c>
      <c r="N347">
        <f>C347/365*(1+D347*E347)</f>
        <v>0.0006198426077432877</v>
      </c>
      <c r="O347">
        <f>NEW_AQ*C347/365*(1+D347*E347)</f>
        <v>2.0629955682544314</v>
      </c>
    </row>
    <row r="348" spans="2:15" ht="12.75">
      <c r="B348" s="8">
        <v>39996</v>
      </c>
      <c r="C348">
        <v>0.305779</v>
      </c>
      <c r="D348">
        <v>0.965389</v>
      </c>
      <c r="E348">
        <v>-0.2998</v>
      </c>
      <c r="F348">
        <v>0.898164067</v>
      </c>
      <c r="H348">
        <f t="shared" si="10"/>
        <v>1</v>
      </c>
      <c r="I348">
        <v>1</v>
      </c>
      <c r="K348">
        <f>INIT_AQ*C348/365*(1+D348*E348)*IF($C$9="Y",F348,1)</f>
        <v>2.202557634632967</v>
      </c>
      <c r="L348">
        <f t="shared" si="11"/>
        <v>0</v>
      </c>
      <c r="N348">
        <f>C348/365*(1+D348*E348)</f>
        <v>0.0005952858471980992</v>
      </c>
      <c r="O348">
        <f>NEW_AQ*C348/365*(1+D348*E348)</f>
        <v>1.9812643552940115</v>
      </c>
    </row>
    <row r="349" spans="2:15" ht="12.75">
      <c r="B349" s="8">
        <v>39997</v>
      </c>
      <c r="C349">
        <v>0.306611</v>
      </c>
      <c r="D349">
        <v>0.952844</v>
      </c>
      <c r="E349">
        <v>-0.2754</v>
      </c>
      <c r="F349">
        <v>0.9090797235</v>
      </c>
      <c r="H349">
        <f t="shared" si="10"/>
        <v>1</v>
      </c>
      <c r="I349">
        <v>1</v>
      </c>
      <c r="K349">
        <f>INIT_AQ*C349/365*(1+D349*E349)*IF($C$9="Y",F349,1)</f>
        <v>2.292501903515172</v>
      </c>
      <c r="L349">
        <f t="shared" si="11"/>
        <v>0</v>
      </c>
      <c r="N349">
        <f>C349/365*(1+D349*E349)</f>
        <v>0.0006195951090581546</v>
      </c>
      <c r="O349">
        <f>NEW_AQ*C349/365*(1+D349*E349)</f>
        <v>2.062171828995143</v>
      </c>
    </row>
    <row r="350" spans="2:15" ht="12.75">
      <c r="B350" s="8">
        <v>39998</v>
      </c>
      <c r="C350">
        <v>0.305898</v>
      </c>
      <c r="D350">
        <v>0.928164</v>
      </c>
      <c r="E350">
        <v>-0.2695</v>
      </c>
      <c r="F350">
        <v>0.9146353481</v>
      </c>
      <c r="H350">
        <f t="shared" si="10"/>
        <v>1</v>
      </c>
      <c r="I350">
        <v>1</v>
      </c>
      <c r="K350">
        <f>INIT_AQ*C350/365*(1+D350*E350)*IF($C$9="Y",F350,1)</f>
        <v>2.325228139000343</v>
      </c>
      <c r="L350">
        <f t="shared" si="11"/>
        <v>0</v>
      </c>
      <c r="N350">
        <f>C350/365*(1+D350*E350)</f>
        <v>0.0006284400375676603</v>
      </c>
      <c r="O350">
        <f>NEW_AQ*C350/365*(1+D350*E350)</f>
        <v>2.0916100252221996</v>
      </c>
    </row>
    <row r="351" spans="2:15" ht="12.75">
      <c r="B351" s="8">
        <v>39999</v>
      </c>
      <c r="C351">
        <v>0.306634</v>
      </c>
      <c r="D351">
        <v>0.930109</v>
      </c>
      <c r="E351">
        <v>-0.235</v>
      </c>
      <c r="F351">
        <v>0.9251829496</v>
      </c>
      <c r="H351">
        <f t="shared" si="10"/>
        <v>1</v>
      </c>
      <c r="I351">
        <v>1</v>
      </c>
      <c r="K351">
        <f>INIT_AQ*C351/365*(1+D351*E351)*IF($C$9="Y",F351,1)</f>
        <v>2.4289363123817345</v>
      </c>
      <c r="L351">
        <f t="shared" si="11"/>
        <v>0</v>
      </c>
      <c r="N351">
        <f>C351/365*(1+D351*E351)</f>
        <v>0.000656469273616685</v>
      </c>
      <c r="O351">
        <f>NEW_AQ*C351/365*(1+D351*E351)</f>
        <v>2.184898529478499</v>
      </c>
    </row>
    <row r="352" spans="2:15" ht="12.75">
      <c r="B352" s="8">
        <v>40000</v>
      </c>
      <c r="C352">
        <v>0.295573</v>
      </c>
      <c r="D352">
        <v>0.964125</v>
      </c>
      <c r="E352">
        <v>-0.1994</v>
      </c>
      <c r="F352">
        <v>0.933607873</v>
      </c>
      <c r="H352">
        <f t="shared" si="10"/>
        <v>1</v>
      </c>
      <c r="I352">
        <v>1</v>
      </c>
      <c r="K352">
        <f>INIT_AQ*C352/365*(1+D352*E352)*IF($C$9="Y",F352,1)</f>
        <v>2.4202066742598554</v>
      </c>
      <c r="L352">
        <f t="shared" si="11"/>
        <v>0</v>
      </c>
      <c r="N352">
        <f>C352/365*(1+D352*E352)</f>
        <v>0.0006541099119621232</v>
      </c>
      <c r="O352">
        <f>NEW_AQ*C352/365*(1+D352*E352)</f>
        <v>2.1770459672692124</v>
      </c>
    </row>
    <row r="353" spans="2:15" ht="12.75">
      <c r="B353" s="8">
        <v>40001</v>
      </c>
      <c r="C353">
        <v>0.293306</v>
      </c>
      <c r="D353">
        <v>0.963827</v>
      </c>
      <c r="E353">
        <v>-0.1414</v>
      </c>
      <c r="F353">
        <v>0.9519080315</v>
      </c>
      <c r="H353">
        <f t="shared" si="10"/>
        <v>1</v>
      </c>
      <c r="I353">
        <v>1</v>
      </c>
      <c r="K353">
        <f>INIT_AQ*C353/365*(1+D353*E353)*IF($C$9="Y",F353,1)</f>
        <v>2.5680306303506932</v>
      </c>
      <c r="L353">
        <f t="shared" si="11"/>
        <v>0</v>
      </c>
      <c r="N353">
        <f>C353/365*(1+D353*E353)</f>
        <v>0.0006940623325272143</v>
      </c>
      <c r="O353">
        <f>NEW_AQ*C353/365*(1+D353*E353)</f>
        <v>2.3100178952024977</v>
      </c>
    </row>
    <row r="354" spans="2:15" ht="12.75">
      <c r="B354" s="8">
        <v>40002</v>
      </c>
      <c r="C354">
        <v>0.291039</v>
      </c>
      <c r="D354">
        <v>0.963531</v>
      </c>
      <c r="E354">
        <v>-0.0932</v>
      </c>
      <c r="F354">
        <v>0.9666691314</v>
      </c>
      <c r="H354">
        <f t="shared" si="10"/>
        <v>1</v>
      </c>
      <c r="I354">
        <v>1</v>
      </c>
      <c r="K354">
        <f>INIT_AQ*C354/365*(1+D354*E354)*IF($C$9="Y",F354,1)</f>
        <v>2.6853219423594203</v>
      </c>
      <c r="L354">
        <f t="shared" si="11"/>
        <v>0</v>
      </c>
      <c r="N354">
        <f>C354/365*(1+D354*E354)</f>
        <v>0.0007257626871241677</v>
      </c>
      <c r="O354">
        <f>NEW_AQ*C354/365*(1+D354*E354)</f>
        <v>2.415524825879154</v>
      </c>
    </row>
    <row r="355" spans="2:15" ht="12.75">
      <c r="B355" s="8">
        <v>40003</v>
      </c>
      <c r="C355">
        <v>0.289909</v>
      </c>
      <c r="D355">
        <v>0.963373</v>
      </c>
      <c r="E355">
        <v>-0.0527</v>
      </c>
      <c r="F355">
        <v>0.9777080338</v>
      </c>
      <c r="H355">
        <f t="shared" si="10"/>
        <v>1</v>
      </c>
      <c r="I355">
        <v>1</v>
      </c>
      <c r="K355">
        <f>INIT_AQ*C355/365*(1+D355*E355)*IF($C$9="Y",F355,1)</f>
        <v>2.789601218654563</v>
      </c>
      <c r="L355">
        <f t="shared" si="11"/>
        <v>0</v>
      </c>
      <c r="N355">
        <f>C355/365*(1+D355*E355)</f>
        <v>0.000753946275312044</v>
      </c>
      <c r="O355">
        <f>NEW_AQ*C355/365*(1+D355*E355)</f>
        <v>2.5093270537395163</v>
      </c>
    </row>
    <row r="356" spans="2:15" ht="12.75">
      <c r="B356" s="8">
        <v>40004</v>
      </c>
      <c r="C356">
        <v>0.290578</v>
      </c>
      <c r="D356">
        <v>0.950127</v>
      </c>
      <c r="E356">
        <v>-0.073</v>
      </c>
      <c r="F356">
        <v>0.9726138849</v>
      </c>
      <c r="H356">
        <f t="shared" si="10"/>
        <v>1</v>
      </c>
      <c r="I356">
        <v>1</v>
      </c>
      <c r="K356">
        <f>INIT_AQ*C356/365*(1+D356*E356)*IF($C$9="Y",F356,1)</f>
        <v>2.741281562959012</v>
      </c>
      <c r="L356">
        <f t="shared" si="11"/>
        <v>0</v>
      </c>
      <c r="N356">
        <f>C356/365*(1+D356*E356)</f>
        <v>0.0007408869089078412</v>
      </c>
      <c r="O356">
        <f>NEW_AQ*C356/365*(1+D356*E356)</f>
        <v>2.465862124611508</v>
      </c>
    </row>
    <row r="357" spans="2:15" ht="12.75">
      <c r="B357" s="8">
        <v>40005</v>
      </c>
      <c r="C357">
        <v>0.290883</v>
      </c>
      <c r="D357">
        <v>0.924333</v>
      </c>
      <c r="E357">
        <v>-0.0788</v>
      </c>
      <c r="F357">
        <v>0.9720475437</v>
      </c>
      <c r="H357">
        <f t="shared" si="10"/>
        <v>1</v>
      </c>
      <c r="I357">
        <v>1</v>
      </c>
      <c r="K357">
        <f>INIT_AQ*C357/365*(1+D357*E357)*IF($C$9="Y",F357,1)</f>
        <v>2.733902902052792</v>
      </c>
      <c r="L357">
        <f t="shared" si="11"/>
        <v>0</v>
      </c>
      <c r="N357">
        <f>C357/365*(1+D357*E357)</f>
        <v>0.0007388926762304844</v>
      </c>
      <c r="O357">
        <f>NEW_AQ*C357/365*(1+D357*E357)</f>
        <v>2.459224805517822</v>
      </c>
    </row>
    <row r="358" spans="2:15" ht="12.75">
      <c r="B358" s="8">
        <v>40006</v>
      </c>
      <c r="C358">
        <v>0.29263</v>
      </c>
      <c r="D358">
        <v>0.926667</v>
      </c>
      <c r="E358">
        <v>-0.1146</v>
      </c>
      <c r="F358">
        <v>0.9617285983</v>
      </c>
      <c r="H358">
        <f t="shared" si="10"/>
        <v>1</v>
      </c>
      <c r="I358">
        <v>1</v>
      </c>
      <c r="K358">
        <f>INIT_AQ*C358/365*(1+D358*E358)*IF($C$9="Y",F358,1)</f>
        <v>2.651367828393632</v>
      </c>
      <c r="L358">
        <f t="shared" si="11"/>
        <v>0</v>
      </c>
      <c r="N358">
        <f>C358/365*(1+D358*E358)</f>
        <v>0.0007165858995658466</v>
      </c>
      <c r="O358">
        <f>NEW_AQ*C358/365*(1+D358*E358)</f>
        <v>2.3849821174123145</v>
      </c>
    </row>
    <row r="359" spans="2:15" ht="12.75">
      <c r="B359" s="8">
        <v>40007</v>
      </c>
      <c r="C359">
        <v>0.281971</v>
      </c>
      <c r="D359">
        <v>0.962296</v>
      </c>
      <c r="E359">
        <v>-0.141</v>
      </c>
      <c r="F359">
        <v>0.9512277076</v>
      </c>
      <c r="H359">
        <f t="shared" si="10"/>
        <v>1</v>
      </c>
      <c r="I359">
        <v>1</v>
      </c>
      <c r="K359">
        <f>INIT_AQ*C359/365*(1+D359*E359)*IF($C$9="Y",F359,1)</f>
        <v>2.47050643485609</v>
      </c>
      <c r="L359">
        <f t="shared" si="11"/>
        <v>0</v>
      </c>
      <c r="N359">
        <f>C359/365*(1+D359*E359)</f>
        <v>0.0006677044418529973</v>
      </c>
      <c r="O359">
        <f>NEW_AQ*C359/365*(1+D359*E359)</f>
        <v>2.222292058078431</v>
      </c>
    </row>
    <row r="360" spans="2:15" ht="12.75">
      <c r="B360" s="8">
        <v>40008</v>
      </c>
      <c r="C360">
        <v>0.280841</v>
      </c>
      <c r="D360">
        <v>0.96212</v>
      </c>
      <c r="E360">
        <v>-0.101</v>
      </c>
      <c r="F360">
        <v>0.9616000922</v>
      </c>
      <c r="H360">
        <f t="shared" si="10"/>
        <v>1</v>
      </c>
      <c r="I360">
        <v>1</v>
      </c>
      <c r="K360">
        <f>INIT_AQ*C360/365*(1+D360*E360)*IF($C$9="Y",F360,1)</f>
        <v>2.5702381780021804</v>
      </c>
      <c r="L360">
        <f t="shared" si="11"/>
        <v>0</v>
      </c>
      <c r="N360">
        <f>C360/365*(1+D360*E360)</f>
        <v>0.0006946589670276164</v>
      </c>
      <c r="O360">
        <f>NEW_AQ*C360/365*(1+D360*E360)</f>
        <v>2.312003648222411</v>
      </c>
    </row>
    <row r="361" spans="2:15" ht="12.75">
      <c r="B361" s="8">
        <v>40009</v>
      </c>
      <c r="C361">
        <v>0.278574</v>
      </c>
      <c r="D361">
        <v>0.961796</v>
      </c>
      <c r="E361">
        <v>-0.0882</v>
      </c>
      <c r="F361">
        <v>0.9651698694</v>
      </c>
      <c r="H361">
        <f t="shared" si="10"/>
        <v>1</v>
      </c>
      <c r="I361">
        <v>1</v>
      </c>
      <c r="K361">
        <f>INIT_AQ*C361/365*(1+D361*E361)*IF($C$9="Y",F361,1)</f>
        <v>2.5843481653021056</v>
      </c>
      <c r="L361">
        <f t="shared" si="11"/>
        <v>0</v>
      </c>
      <c r="N361">
        <f>C361/365*(1+D361*E361)</f>
        <v>0.0006984724771086772</v>
      </c>
      <c r="O361">
        <f>NEW_AQ*C361/365*(1+D361*E361)</f>
        <v>2.3246959902757673</v>
      </c>
    </row>
    <row r="362" spans="2:15" ht="12.75">
      <c r="B362" s="8">
        <v>40010</v>
      </c>
      <c r="C362">
        <v>0.277437</v>
      </c>
      <c r="D362">
        <v>0.961651</v>
      </c>
      <c r="E362">
        <v>-0.1376</v>
      </c>
      <c r="F362">
        <v>0.949855096</v>
      </c>
      <c r="H362">
        <f t="shared" si="10"/>
        <v>1</v>
      </c>
      <c r="I362">
        <v>1</v>
      </c>
      <c r="K362">
        <f>INIT_AQ*C362/365*(1+D362*E362)*IF($C$9="Y",F362,1)</f>
        <v>2.440232662827119</v>
      </c>
      <c r="L362">
        <f t="shared" si="11"/>
        <v>0</v>
      </c>
      <c r="N362">
        <f>C362/365*(1+D362*E362)</f>
        <v>0.0006595223413046269</v>
      </c>
      <c r="O362">
        <f>NEW_AQ*C362/365*(1+D362*E362)</f>
        <v>2.1950599237278166</v>
      </c>
    </row>
    <row r="363" spans="2:15" ht="12.75">
      <c r="B363" s="8">
        <v>40011</v>
      </c>
      <c r="C363">
        <v>0.279131</v>
      </c>
      <c r="D363">
        <v>0.94799</v>
      </c>
      <c r="E363">
        <v>-0.0785</v>
      </c>
      <c r="F363">
        <v>0.966910255</v>
      </c>
      <c r="H363">
        <f t="shared" si="10"/>
        <v>1</v>
      </c>
      <c r="I363">
        <v>1</v>
      </c>
      <c r="K363">
        <f>INIT_AQ*C363/365*(1+D363*E363)*IF($C$9="Y",F363,1)</f>
        <v>2.6189801066613416</v>
      </c>
      <c r="L363">
        <f t="shared" si="11"/>
        <v>0</v>
      </c>
      <c r="N363">
        <f>C363/365*(1+D363*E363)</f>
        <v>0.0007078324612598219</v>
      </c>
      <c r="O363">
        <f>NEW_AQ*C363/365*(1+D363*E363)</f>
        <v>2.355848424105777</v>
      </c>
    </row>
    <row r="364" spans="2:15" ht="12.75">
      <c r="B364" s="8">
        <v>40012</v>
      </c>
      <c r="C364">
        <v>0.279325</v>
      </c>
      <c r="D364">
        <v>0.921138</v>
      </c>
      <c r="E364">
        <v>-0.0277</v>
      </c>
      <c r="F364">
        <v>0.9817543259</v>
      </c>
      <c r="H364">
        <f t="shared" si="10"/>
        <v>1</v>
      </c>
      <c r="I364">
        <v>1</v>
      </c>
      <c r="K364">
        <f>INIT_AQ*C364/365*(1+D364*E364)*IF($C$9="Y",F364,1)</f>
        <v>2.75926614686053</v>
      </c>
      <c r="L364">
        <f t="shared" si="11"/>
        <v>0</v>
      </c>
      <c r="N364">
        <f>C364/365*(1+D364*E364)</f>
        <v>0.0007457476072596027</v>
      </c>
      <c r="O364">
        <f>NEW_AQ*C364/365*(1+D364*E364)</f>
        <v>2.482039778475631</v>
      </c>
    </row>
    <row r="365" spans="2:15" ht="12.75">
      <c r="B365" s="8">
        <v>40013</v>
      </c>
      <c r="C365">
        <v>0.28096</v>
      </c>
      <c r="D365">
        <v>0.923549</v>
      </c>
      <c r="E365">
        <v>-0.0064</v>
      </c>
      <c r="F365">
        <v>0.9866615626</v>
      </c>
      <c r="H365">
        <f t="shared" si="10"/>
        <v>1</v>
      </c>
      <c r="I365">
        <v>1</v>
      </c>
      <c r="K365">
        <f>INIT_AQ*C365/365*(1+D365*E365)*IF($C$9="Y",F365,1)</f>
        <v>2.831253440700528</v>
      </c>
      <c r="L365">
        <f t="shared" si="11"/>
        <v>0</v>
      </c>
      <c r="N365">
        <f>C365/365*(1+D365*E365)</f>
        <v>0.0007652036326217644</v>
      </c>
      <c r="O365">
        <f>NEW_AQ*C365/365*(1+D365*E365)</f>
        <v>2.5467944332808528</v>
      </c>
    </row>
    <row r="366" spans="2:15" ht="12.75">
      <c r="B366" s="8">
        <v>40014</v>
      </c>
      <c r="C366">
        <v>0.271773</v>
      </c>
      <c r="D366">
        <v>0.960802</v>
      </c>
      <c r="E366">
        <v>-0.075</v>
      </c>
      <c r="F366">
        <v>0.9667757545</v>
      </c>
      <c r="H366">
        <f t="shared" si="10"/>
        <v>1</v>
      </c>
      <c r="I366">
        <v>1</v>
      </c>
      <c r="K366">
        <f>INIT_AQ*C366/365*(1+D366*E366)*IF($C$9="Y",F366,1)</f>
        <v>2.5564364064657124</v>
      </c>
      <c r="L366">
        <f t="shared" si="11"/>
        <v>0</v>
      </c>
      <c r="N366">
        <f>C366/365*(1+D366*E366)</f>
        <v>0.0006909287585042465</v>
      </c>
      <c r="O366">
        <f>NEW_AQ*C366/365*(1+D366*E366)</f>
        <v>2.2995885551709763</v>
      </c>
    </row>
    <row r="367" spans="2:15" ht="12.75">
      <c r="B367" s="8">
        <v>40015</v>
      </c>
      <c r="C367">
        <v>0.270636</v>
      </c>
      <c r="D367">
        <v>0.960641</v>
      </c>
      <c r="E367">
        <v>-0.0531</v>
      </c>
      <c r="F367">
        <v>0.9729901004</v>
      </c>
      <c r="H367">
        <f t="shared" si="10"/>
        <v>1</v>
      </c>
      <c r="I367">
        <v>1</v>
      </c>
      <c r="K367">
        <f>INIT_AQ*C367/365*(1+D367*E367)*IF($C$9="Y",F367,1)</f>
        <v>2.6034907838843733</v>
      </c>
      <c r="L367">
        <f t="shared" si="11"/>
        <v>0</v>
      </c>
      <c r="N367">
        <f>C367/365*(1+D367*E367)</f>
        <v>0.0007036461578065874</v>
      </c>
      <c r="O367">
        <f>NEW_AQ*C367/365*(1+D367*E367)</f>
        <v>2.3419153298597486</v>
      </c>
    </row>
    <row r="368" spans="2:15" ht="12.75">
      <c r="B368" s="8">
        <v>40016</v>
      </c>
      <c r="C368">
        <v>0.269506</v>
      </c>
      <c r="D368">
        <v>0.96046</v>
      </c>
      <c r="E368">
        <v>-0.0836</v>
      </c>
      <c r="F368">
        <v>0.9638774221</v>
      </c>
      <c r="H368">
        <f t="shared" si="10"/>
        <v>1</v>
      </c>
      <c r="I368">
        <v>1</v>
      </c>
      <c r="K368">
        <f>INIT_AQ*C368/365*(1+D368*E368)*IF($C$9="Y",F368,1)</f>
        <v>2.512615892226512</v>
      </c>
      <c r="L368">
        <f t="shared" si="11"/>
        <v>0</v>
      </c>
      <c r="N368">
        <f>C368/365*(1+D368*E368)</f>
        <v>0.0006790853762774357</v>
      </c>
      <c r="O368">
        <f>NEW_AQ*C368/365*(1+D368*E368)</f>
        <v>2.2601707340308503</v>
      </c>
    </row>
    <row r="369" spans="2:15" ht="12.75">
      <c r="B369" s="8">
        <v>40017</v>
      </c>
      <c r="C369">
        <v>0.268368</v>
      </c>
      <c r="D369">
        <v>0.960303</v>
      </c>
      <c r="E369">
        <v>-0.0876</v>
      </c>
      <c r="F369">
        <v>0.9625912216</v>
      </c>
      <c r="H369">
        <f t="shared" si="10"/>
        <v>1</v>
      </c>
      <c r="I369">
        <v>1</v>
      </c>
      <c r="K369">
        <f>INIT_AQ*C369/365*(1+D369*E369)*IF($C$9="Y",F369,1)</f>
        <v>2.4915921789184754</v>
      </c>
      <c r="L369">
        <f t="shared" si="11"/>
        <v>0</v>
      </c>
      <c r="N369">
        <f>C369/365*(1+D369*E369)</f>
        <v>0.0006734032915995879</v>
      </c>
      <c r="O369">
        <f>NEW_AQ*C369/365*(1+D369*E369)</f>
        <v>2.2412592952842885</v>
      </c>
    </row>
    <row r="370" spans="2:15" ht="12.75">
      <c r="B370" s="8">
        <v>40018</v>
      </c>
      <c r="C370">
        <v>0.269967</v>
      </c>
      <c r="D370">
        <v>0.926572</v>
      </c>
      <c r="E370">
        <v>-0.0319</v>
      </c>
      <c r="F370">
        <v>0.9791924334</v>
      </c>
      <c r="H370">
        <f t="shared" si="10"/>
        <v>1</v>
      </c>
      <c r="I370">
        <v>1</v>
      </c>
      <c r="K370">
        <f>INIT_AQ*C370/365*(1+D370*E370)*IF($C$9="Y",F370,1)</f>
        <v>2.6557627940697928</v>
      </c>
      <c r="L370">
        <f t="shared" si="11"/>
        <v>0</v>
      </c>
      <c r="N370">
        <f>C370/365*(1+D370*E370)</f>
        <v>0.000717773728126971</v>
      </c>
      <c r="O370">
        <f>NEW_AQ*C370/365*(1+D370*E370)</f>
        <v>2.3889355162700783</v>
      </c>
    </row>
    <row r="371" spans="2:15" ht="12.75">
      <c r="B371" s="8">
        <v>40019</v>
      </c>
      <c r="C371">
        <v>0.272397</v>
      </c>
      <c r="D371">
        <v>0.895544</v>
      </c>
      <c r="E371">
        <v>-0.0418</v>
      </c>
      <c r="F371">
        <v>0.977600383</v>
      </c>
      <c r="H371">
        <f t="shared" si="10"/>
        <v>1</v>
      </c>
      <c r="I371">
        <v>1</v>
      </c>
      <c r="K371">
        <f>INIT_AQ*C371/365*(1+D371*E371)*IF($C$9="Y",F371,1)</f>
        <v>2.6579194478071484</v>
      </c>
      <c r="L371">
        <f t="shared" si="11"/>
        <v>0</v>
      </c>
      <c r="N371">
        <f>C371/365*(1+D371*E371)</f>
        <v>0.0007183566075154455</v>
      </c>
      <c r="O371">
        <f>NEW_AQ*C371/365*(1+D371*E371)</f>
        <v>2.3908754887408765</v>
      </c>
    </row>
    <row r="372" spans="2:15" ht="12.75">
      <c r="B372" s="8">
        <v>40020</v>
      </c>
      <c r="C372">
        <v>0.273958</v>
      </c>
      <c r="D372">
        <v>0.895185</v>
      </c>
      <c r="E372">
        <v>-0.0238</v>
      </c>
      <c r="F372">
        <v>0.9824591369</v>
      </c>
      <c r="H372">
        <f t="shared" si="10"/>
        <v>1</v>
      </c>
      <c r="I372">
        <v>1</v>
      </c>
      <c r="K372">
        <f>INIT_AQ*C372/365*(1+D372*E372)*IF($C$9="Y",F372,1)</f>
        <v>2.717941077529387</v>
      </c>
      <c r="L372">
        <f t="shared" si="11"/>
        <v>0</v>
      </c>
      <c r="N372">
        <f>C372/365*(1+D372*E372)</f>
        <v>0.000734578669602537</v>
      </c>
      <c r="O372">
        <f>NEW_AQ*C372/365*(1+D372*E372)</f>
        <v>2.444866682272184</v>
      </c>
    </row>
    <row r="373" spans="2:15" ht="12.75">
      <c r="B373" s="8">
        <v>40021</v>
      </c>
      <c r="C373">
        <v>0.264972</v>
      </c>
      <c r="D373">
        <v>0.928356</v>
      </c>
      <c r="E373">
        <v>-0.0097</v>
      </c>
      <c r="F373">
        <v>0.9853377093</v>
      </c>
      <c r="H373">
        <f t="shared" si="10"/>
        <v>1</v>
      </c>
      <c r="I373">
        <v>1</v>
      </c>
      <c r="K373">
        <f>INIT_AQ*C373/365*(1+D373*E373)*IF($C$9="Y",F373,1)</f>
        <v>2.661829803454552</v>
      </c>
      <c r="L373">
        <f t="shared" si="11"/>
        <v>0</v>
      </c>
      <c r="N373">
        <f>C373/365*(1+D373*E373)</f>
        <v>0.0007194134603931222</v>
      </c>
      <c r="O373">
        <f>NEW_AQ*C373/365*(1+D373*E373)</f>
        <v>2.3943929668485557</v>
      </c>
    </row>
    <row r="374" spans="2:15" ht="12.75">
      <c r="B374" s="8">
        <v>40022</v>
      </c>
      <c r="C374">
        <v>0.264972</v>
      </c>
      <c r="D374">
        <v>0.928364</v>
      </c>
      <c r="E374">
        <v>-0.0224</v>
      </c>
      <c r="F374">
        <v>0.9817228508</v>
      </c>
      <c r="H374">
        <f t="shared" si="10"/>
        <v>1</v>
      </c>
      <c r="I374">
        <v>1</v>
      </c>
      <c r="K374">
        <f>INIT_AQ*C374/365*(1+D374*E374)*IF($C$9="Y",F374,1)</f>
        <v>2.6301608498461175</v>
      </c>
      <c r="L374">
        <f t="shared" si="11"/>
        <v>0</v>
      </c>
      <c r="N374">
        <f>C374/365*(1+D374*E374)</f>
        <v>0.000710854283742194</v>
      </c>
      <c r="O374">
        <f>NEW_AQ*C374/365*(1+D374*E374)</f>
        <v>2.3659058262774053</v>
      </c>
    </row>
    <row r="375" spans="2:15" ht="12.75">
      <c r="B375" s="8">
        <v>40023</v>
      </c>
      <c r="C375">
        <v>0.263834</v>
      </c>
      <c r="D375">
        <v>0.928057</v>
      </c>
      <c r="E375">
        <v>0.0223</v>
      </c>
      <c r="F375">
        <v>0.9942945196</v>
      </c>
      <c r="H375">
        <f t="shared" si="10"/>
        <v>1</v>
      </c>
      <c r="I375">
        <v>1</v>
      </c>
      <c r="K375">
        <f>INIT_AQ*C375/365*(1+D375*E375)*IF($C$9="Y",F375,1)</f>
        <v>2.7298318362994256</v>
      </c>
      <c r="L375">
        <f t="shared" si="11"/>
        <v>0</v>
      </c>
      <c r="N375">
        <f>C375/365*(1+D375*E375)</f>
        <v>0.0007377923881890339</v>
      </c>
      <c r="O375">
        <f>NEW_AQ*C375/365*(1+D375*E375)</f>
        <v>2.4555627640173516</v>
      </c>
    </row>
    <row r="376" spans="2:15" ht="12.75">
      <c r="B376" s="8">
        <v>40024</v>
      </c>
      <c r="C376">
        <v>0.263834</v>
      </c>
      <c r="D376">
        <v>0.928065</v>
      </c>
      <c r="E376">
        <v>0.0465</v>
      </c>
      <c r="F376">
        <v>1.0006856055</v>
      </c>
      <c r="H376">
        <f t="shared" si="10"/>
        <v>1</v>
      </c>
      <c r="I376">
        <v>1</v>
      </c>
      <c r="K376">
        <f>INIT_AQ*C376/365*(1+D376*E376)*IF($C$9="Y",F376,1)</f>
        <v>2.7898989593511794</v>
      </c>
      <c r="L376">
        <f t="shared" si="11"/>
        <v>0</v>
      </c>
      <c r="N376">
        <f>C376/365*(1+D376*E376)</f>
        <v>0.000754026745770589</v>
      </c>
      <c r="O376">
        <f>NEW_AQ*C376/365*(1+D376*E376)</f>
        <v>2.509594880115567</v>
      </c>
    </row>
    <row r="377" spans="2:15" ht="12.75">
      <c r="B377" s="8">
        <v>40025</v>
      </c>
      <c r="C377">
        <v>0.266533</v>
      </c>
      <c r="D377">
        <v>0.925622</v>
      </c>
      <c r="E377">
        <v>-0.0465</v>
      </c>
      <c r="F377">
        <v>0.9748315423</v>
      </c>
      <c r="H377">
        <f t="shared" si="10"/>
        <v>1</v>
      </c>
      <c r="I377">
        <v>1</v>
      </c>
      <c r="K377">
        <f>INIT_AQ*C377/365*(1+D377*E377)*IF($C$9="Y",F377,1)</f>
        <v>2.5855502725838404</v>
      </c>
      <c r="L377">
        <f t="shared" si="11"/>
        <v>0</v>
      </c>
      <c r="N377">
        <f>C377/365*(1+D377*E377)</f>
        <v>0.0006987973709686055</v>
      </c>
      <c r="O377">
        <f>NEW_AQ*C377/365*(1+D377*E377)</f>
        <v>2.3257773205760923</v>
      </c>
    </row>
    <row r="378" spans="2:15" ht="12.75">
      <c r="B378" s="8">
        <v>40026</v>
      </c>
      <c r="C378">
        <v>0.268926</v>
      </c>
      <c r="D378">
        <v>0.894213</v>
      </c>
      <c r="E378">
        <v>-0.0212</v>
      </c>
      <c r="F378">
        <v>0.9829763232</v>
      </c>
      <c r="H378">
        <f t="shared" si="10"/>
        <v>1</v>
      </c>
      <c r="I378">
        <v>1</v>
      </c>
      <c r="K378">
        <f>INIT_AQ*C378/365*(1+D378*E378)*IF($C$9="Y",F378,1)</f>
        <v>2.674419655606387</v>
      </c>
      <c r="L378">
        <f t="shared" si="11"/>
        <v>0</v>
      </c>
      <c r="N378">
        <f>C378/365*(1+D378*E378)</f>
        <v>0.0007228161231368613</v>
      </c>
      <c r="O378">
        <f>NEW_AQ*C378/365*(1+D378*E378)</f>
        <v>2.405717903329053</v>
      </c>
    </row>
    <row r="379" spans="2:15" ht="12.75">
      <c r="B379" s="8">
        <v>40027</v>
      </c>
      <c r="C379">
        <v>0.270457</v>
      </c>
      <c r="D379">
        <v>0.893829</v>
      </c>
      <c r="E379">
        <v>-0.0205</v>
      </c>
      <c r="F379">
        <v>0.9831763061</v>
      </c>
      <c r="H379">
        <f t="shared" si="10"/>
        <v>1</v>
      </c>
      <c r="I379">
        <v>1</v>
      </c>
      <c r="K379">
        <f>INIT_AQ*C379/365*(1+D379*E379)*IF($C$9="Y",F379,1)</f>
        <v>2.6913828651990412</v>
      </c>
      <c r="L379">
        <f t="shared" si="11"/>
        <v>0</v>
      </c>
      <c r="N379">
        <f>C379/365*(1+D379*E379)</f>
        <v>0.0007274007743781191</v>
      </c>
      <c r="O379">
        <f>NEW_AQ*C379/365*(1+D379*E379)</f>
        <v>2.4209768014340765</v>
      </c>
    </row>
    <row r="380" spans="2:15" ht="12.75">
      <c r="B380" s="8">
        <v>40028</v>
      </c>
      <c r="C380">
        <v>0.262705</v>
      </c>
      <c r="D380">
        <v>0.927752</v>
      </c>
      <c r="E380">
        <v>-0.0674</v>
      </c>
      <c r="F380">
        <v>0.9684418912</v>
      </c>
      <c r="H380">
        <f t="shared" si="10"/>
        <v>1</v>
      </c>
      <c r="I380">
        <v>1</v>
      </c>
      <c r="K380">
        <f>INIT_AQ*C380/365*(1+D380*E380)*IF($C$9="Y",F380,1)</f>
        <v>2.4965159925076144</v>
      </c>
      <c r="L380">
        <f t="shared" si="11"/>
        <v>0</v>
      </c>
      <c r="N380">
        <f>C380/365*(1+D380*E380)</f>
        <v>0.000674734052029085</v>
      </c>
      <c r="O380">
        <f>NEW_AQ*C380/365*(1+D380*E380)</f>
        <v>2.2456884081496593</v>
      </c>
    </row>
    <row r="381" spans="2:15" ht="12.75">
      <c r="B381" s="8">
        <v>40029</v>
      </c>
      <c r="C381">
        <v>0.262705</v>
      </c>
      <c r="D381">
        <v>0.92776</v>
      </c>
      <c r="E381">
        <v>-0.0794</v>
      </c>
      <c r="F381">
        <v>0.9647805293</v>
      </c>
      <c r="H381">
        <f t="shared" si="10"/>
        <v>1</v>
      </c>
      <c r="I381">
        <v>1</v>
      </c>
      <c r="K381">
        <f>INIT_AQ*C381/365*(1+D381*E381)*IF($C$9="Y",F381,1)</f>
        <v>2.4668666462651396</v>
      </c>
      <c r="L381">
        <f t="shared" si="11"/>
        <v>0</v>
      </c>
      <c r="N381">
        <f>C381/365*(1+D381*E381)</f>
        <v>0.0006667207152067946</v>
      </c>
      <c r="O381">
        <f>NEW_AQ*C381/365*(1+D381*E381)</f>
        <v>2.2190179628708124</v>
      </c>
    </row>
    <row r="382" spans="2:15" ht="12.75">
      <c r="B382" s="8">
        <v>40030</v>
      </c>
      <c r="C382">
        <v>0.263834</v>
      </c>
      <c r="D382">
        <v>0.928105</v>
      </c>
      <c r="E382">
        <v>-0.1311</v>
      </c>
      <c r="F382">
        <v>0.9479790566</v>
      </c>
      <c r="H382">
        <f t="shared" si="10"/>
        <v>1</v>
      </c>
      <c r="I382">
        <v>1</v>
      </c>
      <c r="K382">
        <f>INIT_AQ*C382/365*(1+D382*E382)*IF($C$9="Y",F382,1)</f>
        <v>2.349065251884192</v>
      </c>
      <c r="L382">
        <f t="shared" si="11"/>
        <v>0</v>
      </c>
      <c r="N382">
        <f>C382/365*(1+D382*E382)</f>
        <v>0.0006348825005092411</v>
      </c>
      <c r="O382">
        <f>NEW_AQ*C382/365*(1+D382*E382)</f>
        <v>2.113052198333715</v>
      </c>
    </row>
    <row r="383" spans="2:15" ht="12.75">
      <c r="B383" s="8">
        <v>40031</v>
      </c>
      <c r="C383">
        <v>0.263834</v>
      </c>
      <c r="D383">
        <v>0.92811</v>
      </c>
      <c r="E383">
        <v>-0.1442</v>
      </c>
      <c r="F383">
        <v>0.943507873</v>
      </c>
      <c r="H383">
        <f t="shared" si="10"/>
        <v>1</v>
      </c>
      <c r="I383">
        <v>1</v>
      </c>
      <c r="K383">
        <f>INIT_AQ*C383/365*(1+D383*E383)*IF($C$9="Y",F383,1)</f>
        <v>2.3165465063856447</v>
      </c>
      <c r="L383">
        <f t="shared" si="11"/>
        <v>0</v>
      </c>
      <c r="N383">
        <f>C383/365*(1+D383*E383)</f>
        <v>0.0006260936503744986</v>
      </c>
      <c r="O383">
        <f>NEW_AQ*C383/365*(1+D383*E383)</f>
        <v>2.083800645356358</v>
      </c>
    </row>
    <row r="384" spans="2:15" ht="12.75">
      <c r="B384" s="8">
        <v>40032</v>
      </c>
      <c r="C384">
        <v>0.266533</v>
      </c>
      <c r="D384">
        <v>0.925666</v>
      </c>
      <c r="E384">
        <v>-0.1208</v>
      </c>
      <c r="F384">
        <v>0.951371894</v>
      </c>
      <c r="H384">
        <f t="shared" si="10"/>
        <v>1</v>
      </c>
      <c r="I384">
        <v>1</v>
      </c>
      <c r="K384">
        <f>INIT_AQ*C384/365*(1+D384*E384)*IF($C$9="Y",F384,1)</f>
        <v>2.3997202444911596</v>
      </c>
      <c r="L384">
        <f t="shared" si="11"/>
        <v>0</v>
      </c>
      <c r="N384">
        <f>C384/365*(1+D384*E384)</f>
        <v>0.0006485730390516647</v>
      </c>
      <c r="O384">
        <f>NEW_AQ*C384/365*(1+D384*E384)</f>
        <v>2.158617830620377</v>
      </c>
    </row>
    <row r="385" spans="2:15" ht="12.75">
      <c r="B385" s="8">
        <v>40033</v>
      </c>
      <c r="C385">
        <v>0.270085</v>
      </c>
      <c r="D385">
        <v>0.894698</v>
      </c>
      <c r="E385">
        <v>-0.1062</v>
      </c>
      <c r="F385">
        <v>0.9588762526</v>
      </c>
      <c r="H385">
        <f t="shared" si="10"/>
        <v>1</v>
      </c>
      <c r="I385">
        <v>1</v>
      </c>
      <c r="K385">
        <f>INIT_AQ*C385/365*(1+D385*E385)*IF($C$9="Y",F385,1)</f>
        <v>2.4777060452160815</v>
      </c>
      <c r="L385">
        <f t="shared" si="11"/>
        <v>0</v>
      </c>
      <c r="N385">
        <f>C385/365*(1+D385*E385)</f>
        <v>0.000669650282490833</v>
      </c>
      <c r="O385">
        <f>NEW_AQ*C385/365*(1+D385*E385)</f>
        <v>2.2287683160223617</v>
      </c>
    </row>
    <row r="386" spans="2:15" ht="12.75">
      <c r="B386" s="8">
        <v>40034</v>
      </c>
      <c r="C386">
        <v>0.272791</v>
      </c>
      <c r="D386">
        <v>0.894795</v>
      </c>
      <c r="E386">
        <v>-0.1073</v>
      </c>
      <c r="F386">
        <v>0.9586771617</v>
      </c>
      <c r="H386">
        <f t="shared" si="10"/>
        <v>1</v>
      </c>
      <c r="I386">
        <v>1</v>
      </c>
      <c r="K386">
        <f>INIT_AQ*C386/365*(1+D386*E386)*IF($C$9="Y",F386,1)</f>
        <v>2.4997800712611142</v>
      </c>
      <c r="L386">
        <f t="shared" si="11"/>
        <v>0</v>
      </c>
      <c r="N386">
        <f>C386/365*(1+D386*E386)</f>
        <v>0.0006756162354759767</v>
      </c>
      <c r="O386">
        <f>NEW_AQ*C386/365*(1+D386*E386)</f>
        <v>2.2486245414818793</v>
      </c>
    </row>
    <row r="387" spans="2:15" ht="12.75">
      <c r="B387" s="8">
        <v>40035</v>
      </c>
      <c r="C387">
        <v>0.266101</v>
      </c>
      <c r="D387">
        <v>0.960068</v>
      </c>
      <c r="E387">
        <v>-0.1622</v>
      </c>
      <c r="F387">
        <v>0.9411222523</v>
      </c>
      <c r="H387">
        <f t="shared" si="10"/>
        <v>1</v>
      </c>
      <c r="I387">
        <v>1</v>
      </c>
      <c r="K387">
        <f>INIT_AQ*C387/365*(1+D387*E387)*IF($C$9="Y",F387,1)</f>
        <v>2.277405207045256</v>
      </c>
      <c r="L387">
        <f t="shared" si="11"/>
        <v>0</v>
      </c>
      <c r="N387">
        <f>C387/365*(1+D387*E387)</f>
        <v>0.0006155149208230421</v>
      </c>
      <c r="O387">
        <f>NEW_AQ*C387/365*(1+D387*E387)</f>
        <v>2.0485919134786426</v>
      </c>
    </row>
    <row r="388" spans="2:15" ht="12.75">
      <c r="B388" s="8">
        <v>40036</v>
      </c>
      <c r="C388">
        <v>0.267239</v>
      </c>
      <c r="D388">
        <v>0.960249</v>
      </c>
      <c r="E388">
        <v>-0.176</v>
      </c>
      <c r="F388">
        <v>0.9364571041</v>
      </c>
      <c r="H388">
        <f t="shared" si="10"/>
        <v>1</v>
      </c>
      <c r="I388">
        <v>1</v>
      </c>
      <c r="K388">
        <f>INIT_AQ*C388/365*(1+D388*E388)*IF($C$9="Y",F388,1)</f>
        <v>2.251167047092703</v>
      </c>
      <c r="L388">
        <f t="shared" si="11"/>
        <v>0</v>
      </c>
      <c r="N388">
        <f>C388/365*(1+D388*E388)</f>
        <v>0.0006084235262412712</v>
      </c>
      <c r="O388">
        <f>NEW_AQ*C388/365*(1+D388*E388)</f>
        <v>2.0249899290197177</v>
      </c>
    </row>
    <row r="389" spans="2:15" ht="12.75">
      <c r="B389" s="8">
        <v>40037</v>
      </c>
      <c r="C389">
        <v>0.268368</v>
      </c>
      <c r="D389">
        <v>0.960445</v>
      </c>
      <c r="E389">
        <v>-0.1629</v>
      </c>
      <c r="F389">
        <v>0.9411350937</v>
      </c>
      <c r="H389">
        <f t="shared" si="10"/>
        <v>1</v>
      </c>
      <c r="I389">
        <v>1</v>
      </c>
      <c r="K389">
        <f>INIT_AQ*C389/365*(1+D389*E389)*IF($C$9="Y",F389,1)</f>
        <v>2.294811816062288</v>
      </c>
      <c r="L389">
        <f t="shared" si="11"/>
        <v>0</v>
      </c>
      <c r="N389">
        <f>C389/365*(1+D389*E389)</f>
        <v>0.0006202194097465643</v>
      </c>
      <c r="O389">
        <f>NEW_AQ*C389/365*(1+D389*E389)</f>
        <v>2.0642496622020863</v>
      </c>
    </row>
    <row r="390" spans="2:15" ht="12.75">
      <c r="B390" s="8">
        <v>40038</v>
      </c>
      <c r="C390">
        <v>0.269506</v>
      </c>
      <c r="D390">
        <v>0.960623</v>
      </c>
      <c r="E390">
        <v>-0.1506</v>
      </c>
      <c r="F390">
        <v>0.9455661825</v>
      </c>
      <c r="H390">
        <f t="shared" si="10"/>
        <v>1</v>
      </c>
      <c r="I390">
        <v>1</v>
      </c>
      <c r="K390">
        <f>INIT_AQ*C390/365*(1+D390*E390)*IF($C$9="Y",F390,1)</f>
        <v>2.336743763089703</v>
      </c>
      <c r="L390">
        <f t="shared" si="11"/>
        <v>0</v>
      </c>
      <c r="N390">
        <f>C390/365*(1+D390*E390)</f>
        <v>0.0006315523684026225</v>
      </c>
      <c r="O390">
        <f>NEW_AQ*C390/365*(1+D390*E390)</f>
        <v>2.101968662462135</v>
      </c>
    </row>
    <row r="391" spans="2:15" ht="12.75">
      <c r="B391" s="8">
        <v>40039</v>
      </c>
      <c r="C391">
        <v>0.273401</v>
      </c>
      <c r="D391">
        <v>0.947043</v>
      </c>
      <c r="E391">
        <v>-0.142</v>
      </c>
      <c r="F391">
        <v>0.9494183802</v>
      </c>
      <c r="H391">
        <f t="shared" si="10"/>
        <v>1</v>
      </c>
      <c r="I391">
        <v>1</v>
      </c>
      <c r="K391">
        <f>INIT_AQ*C391/365*(1+D391*E391)*IF($C$9="Y",F391,1)</f>
        <v>2.3987556624551445</v>
      </c>
      <c r="L391">
        <f t="shared" si="11"/>
        <v>0</v>
      </c>
      <c r="N391">
        <f>C391/365*(1+D391*E391)</f>
        <v>0.0006483123412040931</v>
      </c>
      <c r="O391">
        <f>NEW_AQ*C391/365*(1+D391*E391)</f>
        <v>2.157750161154814</v>
      </c>
    </row>
    <row r="392" spans="2:15" ht="12.75">
      <c r="B392" s="8">
        <v>40040</v>
      </c>
      <c r="C392">
        <v>0.277013</v>
      </c>
      <c r="D392">
        <v>0.920622</v>
      </c>
      <c r="E392">
        <v>-0.1454</v>
      </c>
      <c r="F392">
        <v>0.9504629099</v>
      </c>
      <c r="H392">
        <f t="shared" si="10"/>
        <v>1</v>
      </c>
      <c r="I392">
        <v>1</v>
      </c>
      <c r="K392">
        <f>INIT_AQ*C392/365*(1+D392*E392)*IF($C$9="Y",F392,1)</f>
        <v>2.4321921848848596</v>
      </c>
      <c r="L392">
        <f t="shared" si="11"/>
        <v>0</v>
      </c>
      <c r="N392">
        <f>C392/365*(1+D392*E392)</f>
        <v>0.0006573492391580702</v>
      </c>
      <c r="O392">
        <f>NEW_AQ*C392/365*(1+D392*E392)</f>
        <v>2.18782728105094</v>
      </c>
    </row>
    <row r="393" spans="2:15" ht="12.75">
      <c r="B393" s="8">
        <v>40041</v>
      </c>
      <c r="C393">
        <v>0.28096</v>
      </c>
      <c r="D393">
        <v>0.923714</v>
      </c>
      <c r="E393">
        <v>-0.1644</v>
      </c>
      <c r="F393">
        <v>0.9440079442</v>
      </c>
      <c r="H393">
        <f t="shared" si="10"/>
        <v>1</v>
      </c>
      <c r="I393">
        <v>1</v>
      </c>
      <c r="K393">
        <f>INIT_AQ*C393/365*(1+D393*E393)*IF($C$9="Y",F393,1)</f>
        <v>2.4155811172070045</v>
      </c>
      <c r="L393">
        <f t="shared" si="11"/>
        <v>0</v>
      </c>
      <c r="N393">
        <f>C393/365*(1+D393*E393)</f>
        <v>0.0006528597614072986</v>
      </c>
      <c r="O393">
        <f>NEW_AQ*C393/365*(1+D393*E393)</f>
        <v>2.1728851447926103</v>
      </c>
    </row>
    <row r="394" spans="2:15" ht="12.75">
      <c r="B394" s="8">
        <v>40042</v>
      </c>
      <c r="C394">
        <v>0.27517</v>
      </c>
      <c r="D394">
        <v>0.961534</v>
      </c>
      <c r="E394">
        <v>-0.1812</v>
      </c>
      <c r="F394">
        <v>0.9360111673</v>
      </c>
      <c r="H394">
        <f t="shared" si="10"/>
        <v>1</v>
      </c>
      <c r="I394">
        <v>1</v>
      </c>
      <c r="K394">
        <f>INIT_AQ*C394/365*(1+D394*E394)*IF($C$9="Y",F394,1)</f>
        <v>2.3033984225771427</v>
      </c>
      <c r="L394">
        <f t="shared" si="11"/>
        <v>0</v>
      </c>
      <c r="N394">
        <f>C394/365*(1+D394*E394)</f>
        <v>0.0006225401142100384</v>
      </c>
      <c r="O394">
        <f>NEW_AQ*C394/365*(1+D394*E394)</f>
        <v>2.0719735633401606</v>
      </c>
    </row>
    <row r="395" spans="2:15" ht="12.75">
      <c r="B395" s="8">
        <v>40043</v>
      </c>
      <c r="C395">
        <v>0.277437</v>
      </c>
      <c r="D395">
        <v>0.961885</v>
      </c>
      <c r="E395">
        <v>-0.183</v>
      </c>
      <c r="F395">
        <v>0.9357888331</v>
      </c>
      <c r="H395">
        <f t="shared" si="10"/>
        <v>1</v>
      </c>
      <c r="I395">
        <v>1</v>
      </c>
      <c r="K395">
        <f>INIT_AQ*C395/365*(1+D395*E395)*IF($C$9="Y",F395,1)</f>
        <v>2.3173268736185215</v>
      </c>
      <c r="L395">
        <f t="shared" si="11"/>
        <v>0</v>
      </c>
      <c r="N395">
        <f>C395/365*(1+D395*E395)</f>
        <v>0.0006263045604374384</v>
      </c>
      <c r="O395">
        <f>NEW_AQ*C395/365*(1+D395*E395)</f>
        <v>2.084502608273571</v>
      </c>
    </row>
    <row r="396" spans="2:15" ht="12.75">
      <c r="B396" s="8">
        <v>40044</v>
      </c>
      <c r="C396">
        <v>0.278574</v>
      </c>
      <c r="D396">
        <v>0.962044</v>
      </c>
      <c r="E396">
        <v>-0.2193</v>
      </c>
      <c r="F396">
        <v>0.923062888</v>
      </c>
      <c r="H396">
        <f t="shared" si="10"/>
        <v>1</v>
      </c>
      <c r="I396">
        <v>1</v>
      </c>
      <c r="K396">
        <f>INIT_AQ*C396/365*(1+D396*E396)*IF($C$9="Y",F396,1)</f>
        <v>2.228124818396792</v>
      </c>
      <c r="L396">
        <f t="shared" si="11"/>
        <v>0</v>
      </c>
      <c r="N396">
        <f>C396/365*(1+D396*E396)</f>
        <v>0.0006021958968639978</v>
      </c>
      <c r="O396">
        <f>NEW_AQ*C396/365*(1+D396*E396)</f>
        <v>2.004262777246751</v>
      </c>
    </row>
    <row r="397" spans="2:15" ht="12.75">
      <c r="B397" s="8">
        <v>40045</v>
      </c>
      <c r="C397">
        <v>0.280841</v>
      </c>
      <c r="D397">
        <v>0.962384</v>
      </c>
      <c r="E397">
        <v>-0.1864</v>
      </c>
      <c r="F397">
        <v>0.9351307312</v>
      </c>
      <c r="H397">
        <f t="shared" si="10"/>
        <v>1</v>
      </c>
      <c r="I397">
        <v>1</v>
      </c>
      <c r="K397">
        <f>INIT_AQ*C397/365*(1+D397*E397)*IF($C$9="Y",F397,1)</f>
        <v>2.3361839397036217</v>
      </c>
      <c r="L397">
        <f t="shared" si="11"/>
        <v>0</v>
      </c>
      <c r="N397">
        <f>C397/365*(1+D397*E397)</f>
        <v>0.0006314010647847627</v>
      </c>
      <c r="O397">
        <f>NEW_AQ*C397/365*(1+D397*E397)</f>
        <v>2.1014650851197483</v>
      </c>
    </row>
    <row r="398" spans="2:15" ht="12.75">
      <c r="B398" s="8">
        <v>40046</v>
      </c>
      <c r="C398">
        <v>0.287144</v>
      </c>
      <c r="D398">
        <v>0.949759</v>
      </c>
      <c r="E398">
        <v>-0.1147</v>
      </c>
      <c r="F398">
        <v>0.9593029553</v>
      </c>
      <c r="H398">
        <f aca="true" t="shared" si="12" ref="H398:H461">IF(B398&gt;=$C$3,IF(B398&lt;$C$4,1,0),0)</f>
        <v>1</v>
      </c>
      <c r="I398">
        <v>1</v>
      </c>
      <c r="K398">
        <f>INIT_AQ*C398/365*(1+D398*E398)*IF($C$9="Y",F398,1)</f>
        <v>2.593682680710029</v>
      </c>
      <c r="L398">
        <f aca="true" t="shared" si="13" ref="L398:L461">(H398-I398)*K398*$D$7</f>
        <v>0</v>
      </c>
      <c r="N398">
        <f>C398/365*(1+D398*E398)</f>
        <v>0.0007009953191108187</v>
      </c>
      <c r="O398">
        <f>NEW_AQ*C398/365*(1+D398*E398)</f>
        <v>2.333092657114746</v>
      </c>
    </row>
    <row r="399" spans="2:15" ht="12.75">
      <c r="B399" s="8">
        <v>40047</v>
      </c>
      <c r="C399">
        <v>0.292035</v>
      </c>
      <c r="D399">
        <v>0.924882</v>
      </c>
      <c r="E399">
        <v>-0.1179</v>
      </c>
      <c r="F399">
        <v>0.9601755645</v>
      </c>
      <c r="H399">
        <f t="shared" si="12"/>
        <v>1</v>
      </c>
      <c r="I399">
        <v>1</v>
      </c>
      <c r="K399">
        <f>INIT_AQ*C399/365*(1+D399*E399)*IF($C$9="Y",F399,1)</f>
        <v>2.637547086565095</v>
      </c>
      <c r="L399">
        <f t="shared" si="13"/>
        <v>0</v>
      </c>
      <c r="N399">
        <f>C399/365*(1+D399*E399)</f>
        <v>0.0007128505639365123</v>
      </c>
      <c r="O399">
        <f>NEW_AQ*C399/365*(1+D399*E399)</f>
        <v>2.3725499600339837</v>
      </c>
    </row>
    <row r="400" spans="2:15" ht="12.75">
      <c r="B400" s="8">
        <v>40048</v>
      </c>
      <c r="C400">
        <v>0.297298</v>
      </c>
      <c r="D400">
        <v>0.904042</v>
      </c>
      <c r="E400">
        <v>-0.109</v>
      </c>
      <c r="F400">
        <v>0.9619920349</v>
      </c>
      <c r="H400">
        <f t="shared" si="12"/>
        <v>1</v>
      </c>
      <c r="I400">
        <v>1</v>
      </c>
      <c r="K400">
        <f>INIT_AQ*C400/365*(1+D400*E400)*IF($C$9="Y",F400,1)</f>
        <v>2.716733446560266</v>
      </c>
      <c r="L400">
        <f t="shared" si="13"/>
        <v>0</v>
      </c>
      <c r="N400">
        <f>C400/365*(1+D400*E400)</f>
        <v>0.0007342522828541261</v>
      </c>
      <c r="O400">
        <f>NEW_AQ*C400/365*(1+D400*E400)</f>
        <v>2.4437803832551475</v>
      </c>
    </row>
    <row r="401" spans="2:15" ht="12.75">
      <c r="B401" s="8">
        <v>40049</v>
      </c>
      <c r="C401">
        <v>0.292176</v>
      </c>
      <c r="D401">
        <v>0.942882</v>
      </c>
      <c r="E401">
        <v>-0.1082</v>
      </c>
      <c r="F401">
        <v>0.9600410279</v>
      </c>
      <c r="H401">
        <f t="shared" si="12"/>
        <v>1</v>
      </c>
      <c r="I401">
        <v>1</v>
      </c>
      <c r="K401">
        <f>INIT_AQ*C401/365*(1+D401*E401)*IF($C$9="Y",F401,1)</f>
        <v>2.6596233911237834</v>
      </c>
      <c r="L401">
        <f t="shared" si="13"/>
        <v>0</v>
      </c>
      <c r="N401">
        <f>C401/365*(1+D401*E401)</f>
        <v>0.0007188171327361579</v>
      </c>
      <c r="O401">
        <f>NEW_AQ*C401/365*(1+D401*E401)</f>
        <v>2.392408235082497</v>
      </c>
    </row>
    <row r="402" spans="2:15" ht="12.75">
      <c r="B402" s="8">
        <v>40050</v>
      </c>
      <c r="C402">
        <v>0.295573</v>
      </c>
      <c r="D402">
        <v>0.943593</v>
      </c>
      <c r="E402">
        <v>-0.0414</v>
      </c>
      <c r="F402">
        <v>0.9794851133</v>
      </c>
      <c r="H402">
        <f t="shared" si="12"/>
        <v>1</v>
      </c>
      <c r="I402">
        <v>1</v>
      </c>
      <c r="K402">
        <f>INIT_AQ*C402/365*(1+D402*E402)*IF($C$9="Y",F402,1)</f>
        <v>2.8791728876158924</v>
      </c>
      <c r="L402">
        <f t="shared" si="13"/>
        <v>0</v>
      </c>
      <c r="N402">
        <f>C402/365*(1+D402*E402)</f>
        <v>0.0007781548344907819</v>
      </c>
      <c r="O402">
        <f>NEW_AQ*C402/365*(1+D402*E402)</f>
        <v>2.589899363025239</v>
      </c>
    </row>
    <row r="403" spans="2:15" ht="12.75">
      <c r="B403" s="8">
        <v>40051</v>
      </c>
      <c r="C403">
        <v>0.298978</v>
      </c>
      <c r="D403">
        <v>0.944264</v>
      </c>
      <c r="E403">
        <v>-0.097</v>
      </c>
      <c r="F403">
        <v>0.9638946349</v>
      </c>
      <c r="H403">
        <f t="shared" si="12"/>
        <v>1</v>
      </c>
      <c r="I403">
        <v>1</v>
      </c>
      <c r="K403">
        <f>INIT_AQ*C403/365*(1+D403*E403)*IF($C$9="Y",F403,1)</f>
        <v>2.7531398553131265</v>
      </c>
      <c r="L403">
        <f t="shared" si="13"/>
        <v>0</v>
      </c>
      <c r="N403">
        <f>C403/365*(1+D403*E403)</f>
        <v>0.0007440918527873315</v>
      </c>
      <c r="O403">
        <f>NEW_AQ*C403/365*(1+D403*E403)</f>
        <v>2.476529001875666</v>
      </c>
    </row>
    <row r="404" spans="2:15" ht="12.75">
      <c r="B404" s="8">
        <v>40052</v>
      </c>
      <c r="C404">
        <v>0.302374</v>
      </c>
      <c r="D404">
        <v>0.944936</v>
      </c>
      <c r="E404">
        <v>-0.1263</v>
      </c>
      <c r="F404">
        <v>0.955306842</v>
      </c>
      <c r="H404">
        <f t="shared" si="12"/>
        <v>1</v>
      </c>
      <c r="I404">
        <v>1</v>
      </c>
      <c r="K404">
        <f>INIT_AQ*C404/365*(1+D404*E404)*IF($C$9="Y",F404,1)</f>
        <v>2.699348167342225</v>
      </c>
      <c r="L404">
        <f t="shared" si="13"/>
        <v>0</v>
      </c>
      <c r="N404">
        <f>C404/365*(1+D404*E404)</f>
        <v>0.0007295535587411419</v>
      </c>
      <c r="O404">
        <f>NEW_AQ*C404/365*(1+D404*E404)</f>
        <v>2.428141821303383</v>
      </c>
    </row>
    <row r="405" spans="2:15" ht="12.75">
      <c r="B405" s="8">
        <v>40053</v>
      </c>
      <c r="C405">
        <v>0.310045</v>
      </c>
      <c r="D405">
        <v>0.943391</v>
      </c>
      <c r="E405">
        <v>-0.0381</v>
      </c>
      <c r="F405">
        <v>0.9804586336</v>
      </c>
      <c r="H405">
        <f t="shared" si="12"/>
        <v>1</v>
      </c>
      <c r="I405">
        <v>1</v>
      </c>
      <c r="K405">
        <f>INIT_AQ*C405/365*(1+D405*E405)*IF($C$9="Y",F405,1)</f>
        <v>3.0299552558465286</v>
      </c>
      <c r="L405">
        <f t="shared" si="13"/>
        <v>0</v>
      </c>
      <c r="N405">
        <f>C405/365*(1+D405*E405)</f>
        <v>0.0008189068259044671</v>
      </c>
      <c r="O405">
        <f>NEW_AQ*C405/365*(1+D405*E405)</f>
        <v>2.7255324683228244</v>
      </c>
    </row>
    <row r="406" spans="2:15" ht="12.75">
      <c r="B406" s="8">
        <v>40054</v>
      </c>
      <c r="C406">
        <v>0.316296</v>
      </c>
      <c r="D406">
        <v>0.910847</v>
      </c>
      <c r="E406">
        <v>0.0309</v>
      </c>
      <c r="F406">
        <v>0.9969286392</v>
      </c>
      <c r="H406">
        <f t="shared" si="12"/>
        <v>1</v>
      </c>
      <c r="I406">
        <v>1</v>
      </c>
      <c r="K406">
        <f>INIT_AQ*C406/365*(1+D406*E406)*IF($C$9="Y",F406,1)</f>
        <v>3.2965297535503093</v>
      </c>
      <c r="L406">
        <f t="shared" si="13"/>
        <v>0</v>
      </c>
      <c r="N406">
        <f>C406/365*(1+D406*E406)</f>
        <v>0.0008909539874460296</v>
      </c>
      <c r="O406">
        <f>NEW_AQ*C406/365*(1+D406*E406)</f>
        <v>2.965323946205726</v>
      </c>
    </row>
    <row r="407" spans="2:15" ht="12.75">
      <c r="B407" s="8">
        <v>40055</v>
      </c>
      <c r="C407">
        <v>0.324131</v>
      </c>
      <c r="D407">
        <v>0.912267</v>
      </c>
      <c r="E407">
        <v>0.0364</v>
      </c>
      <c r="F407">
        <v>0.9980267239</v>
      </c>
      <c r="H407">
        <f t="shared" si="12"/>
        <v>1</v>
      </c>
      <c r="I407">
        <v>1</v>
      </c>
      <c r="K407">
        <f>INIT_AQ*C407/365*(1+D407*E407)*IF($C$9="Y",F407,1)</f>
        <v>3.394818547772883</v>
      </c>
      <c r="L407">
        <f t="shared" si="13"/>
        <v>0</v>
      </c>
      <c r="N407">
        <f>C407/365*(1+D407*E407)</f>
        <v>0.0009175185264251035</v>
      </c>
      <c r="O407">
        <f>NEW_AQ*C407/365*(1+D407*E407)</f>
        <v>3.0537375620203533</v>
      </c>
    </row>
    <row r="408" spans="2:15" ht="12.75">
      <c r="B408" s="8">
        <v>40056</v>
      </c>
      <c r="C408">
        <v>0.319374</v>
      </c>
      <c r="D408">
        <v>0.917309</v>
      </c>
      <c r="E408">
        <v>-0.0127</v>
      </c>
      <c r="F408">
        <v>0.9873260419</v>
      </c>
      <c r="H408">
        <f t="shared" si="12"/>
        <v>1</v>
      </c>
      <c r="I408">
        <v>1</v>
      </c>
      <c r="K408">
        <f>INIT_AQ*C408/365*(1+D408*E408)*IF($C$9="Y",F408,1)</f>
        <v>3.1997736749365577</v>
      </c>
      <c r="L408">
        <f t="shared" si="13"/>
        <v>0</v>
      </c>
      <c r="N408">
        <f>C408/365*(1+D408*E408)</f>
        <v>0.0008648036959287994</v>
      </c>
      <c r="O408">
        <f>NEW_AQ*C408/365*(1+D408*E408)</f>
        <v>2.878289052452584</v>
      </c>
    </row>
    <row r="409" spans="2:15" ht="12.75">
      <c r="B409" s="8">
        <v>40057</v>
      </c>
      <c r="C409">
        <v>0.323908</v>
      </c>
      <c r="D409">
        <v>0.948839</v>
      </c>
      <c r="E409">
        <v>-0.0488</v>
      </c>
      <c r="F409">
        <v>0.9783730625</v>
      </c>
      <c r="H409">
        <f t="shared" si="12"/>
        <v>1</v>
      </c>
      <c r="I409">
        <v>1</v>
      </c>
      <c r="K409">
        <f>INIT_AQ*C409/365*(1+D409*E409)*IF($C$9="Y",F409,1)</f>
        <v>3.1314162022736034</v>
      </c>
      <c r="L409">
        <f t="shared" si="13"/>
        <v>0</v>
      </c>
      <c r="N409">
        <f>C409/365*(1+D409*E409)</f>
        <v>0.0008463287033171901</v>
      </c>
      <c r="O409">
        <f>NEW_AQ*C409/365*(1+D409*E409)</f>
        <v>2.8167995268776203</v>
      </c>
    </row>
    <row r="410" spans="2:15" ht="12.75">
      <c r="B410" s="8">
        <v>40058</v>
      </c>
      <c r="C410">
        <v>0.328442</v>
      </c>
      <c r="D410">
        <v>0.96838</v>
      </c>
      <c r="E410">
        <v>-0.0127</v>
      </c>
      <c r="F410">
        <v>0.9871917837</v>
      </c>
      <c r="H410">
        <f t="shared" si="12"/>
        <v>1</v>
      </c>
      <c r="I410">
        <v>1</v>
      </c>
      <c r="K410">
        <f>INIT_AQ*C410/365*(1+D410*E410)*IF($C$9="Y",F410,1)</f>
        <v>3.288465527015122</v>
      </c>
      <c r="L410">
        <f t="shared" si="13"/>
        <v>0</v>
      </c>
      <c r="N410">
        <f>C410/365*(1+D410*E410)</f>
        <v>0.0008887744667608439</v>
      </c>
      <c r="O410">
        <f>NEW_AQ*C410/365*(1+D410*E410)</f>
        <v>2.958069940982001</v>
      </c>
    </row>
    <row r="411" spans="2:15" ht="12.75">
      <c r="B411" s="8">
        <v>40059</v>
      </c>
      <c r="C411">
        <v>0.334113</v>
      </c>
      <c r="D411">
        <v>0.968965</v>
      </c>
      <c r="E411">
        <v>0.0397</v>
      </c>
      <c r="F411">
        <v>0.9984384055</v>
      </c>
      <c r="H411">
        <f t="shared" si="12"/>
        <v>1</v>
      </c>
      <c r="I411">
        <v>1</v>
      </c>
      <c r="K411">
        <f>INIT_AQ*C411/365*(1+D411*E411)*IF($C$9="Y",F411,1)</f>
        <v>3.5171858280254256</v>
      </c>
      <c r="L411">
        <f t="shared" si="13"/>
        <v>0</v>
      </c>
      <c r="N411">
        <f>C411/365*(1+D411*E411)</f>
        <v>0.000950590764331196</v>
      </c>
      <c r="O411">
        <f>NEW_AQ*C411/365*(1+D411*E411)</f>
        <v>3.1638104730790615</v>
      </c>
    </row>
    <row r="412" spans="2:15" ht="12.75">
      <c r="B412" s="8">
        <v>40060</v>
      </c>
      <c r="C412">
        <v>0.343248</v>
      </c>
      <c r="D412">
        <v>0.958556</v>
      </c>
      <c r="E412">
        <v>0.0503</v>
      </c>
      <c r="F412">
        <v>1.0003255551</v>
      </c>
      <c r="H412">
        <f t="shared" si="12"/>
        <v>1</v>
      </c>
      <c r="I412">
        <v>1</v>
      </c>
      <c r="K412">
        <f>INIT_AQ*C412/365*(1+D412*E412)*IF($C$9="Y",F412,1)</f>
        <v>3.6472656559628924</v>
      </c>
      <c r="L412">
        <f t="shared" si="13"/>
        <v>0</v>
      </c>
      <c r="N412">
        <f>C412/365*(1+D412*E412)</f>
        <v>0.0009857474745845656</v>
      </c>
      <c r="O412">
        <f>NEW_AQ*C412/365*(1+D412*E412)</f>
        <v>3.280821044054758</v>
      </c>
    </row>
    <row r="413" spans="2:15" ht="12.75">
      <c r="B413" s="8">
        <v>40061</v>
      </c>
      <c r="C413">
        <v>0.352109</v>
      </c>
      <c r="D413">
        <v>0.938257</v>
      </c>
      <c r="E413">
        <v>0.1004</v>
      </c>
      <c r="F413">
        <v>1.008237533</v>
      </c>
      <c r="H413">
        <f t="shared" si="12"/>
        <v>1</v>
      </c>
      <c r="I413">
        <v>1</v>
      </c>
      <c r="K413">
        <f>INIT_AQ*C413/365*(1+D413*E413)*IF($C$9="Y",F413,1)</f>
        <v>3.905558020030546</v>
      </c>
      <c r="L413">
        <f t="shared" si="13"/>
        <v>0</v>
      </c>
      <c r="N413">
        <f>C413/365*(1+D413*E413)</f>
        <v>0.0010555562216298772</v>
      </c>
      <c r="O413">
        <f>NEW_AQ*C413/365*(1+D413*E413)</f>
        <v>3.513162502968337</v>
      </c>
    </row>
    <row r="414" spans="2:15" ht="12.75">
      <c r="B414" s="8">
        <v>40062</v>
      </c>
      <c r="C414">
        <v>0.361474</v>
      </c>
      <c r="D414">
        <v>0.941445</v>
      </c>
      <c r="E414">
        <v>-0.0289</v>
      </c>
      <c r="F414">
        <v>0.9843985968</v>
      </c>
      <c r="H414">
        <f t="shared" si="12"/>
        <v>1</v>
      </c>
      <c r="I414">
        <v>1</v>
      </c>
      <c r="K414">
        <f>INIT_AQ*C414/365*(1+D414*E414)*IF($C$9="Y",F414,1)</f>
        <v>3.5645607598076308</v>
      </c>
      <c r="L414">
        <f t="shared" si="13"/>
        <v>0</v>
      </c>
      <c r="N414">
        <f>C414/365*(1+D414*E414)</f>
        <v>0.0009633947999480083</v>
      </c>
      <c r="O414">
        <f>NEW_AQ*C414/365*(1+D414*E414)</f>
        <v>3.206425595697731</v>
      </c>
    </row>
    <row r="415" spans="2:15" ht="12.75">
      <c r="B415" s="8">
        <v>40063</v>
      </c>
      <c r="C415">
        <v>0.356784</v>
      </c>
      <c r="D415">
        <v>0.971154</v>
      </c>
      <c r="E415">
        <v>-0.1487</v>
      </c>
      <c r="F415">
        <v>0.9559758353</v>
      </c>
      <c r="H415">
        <f t="shared" si="12"/>
        <v>1</v>
      </c>
      <c r="I415">
        <v>1</v>
      </c>
      <c r="K415">
        <f>INIT_AQ*C415/365*(1+D415*E415)*IF($C$9="Y",F415,1)</f>
        <v>3.0944226073302468</v>
      </c>
      <c r="L415">
        <f t="shared" si="13"/>
        <v>0</v>
      </c>
      <c r="N415">
        <f>C415/365*(1+D415*E415)</f>
        <v>0.0008363304344135803</v>
      </c>
      <c r="O415">
        <f>NEW_AQ*C415/365*(1+D415*E415)</f>
        <v>2.783522717280004</v>
      </c>
    </row>
    <row r="416" spans="2:15" ht="12.75">
      <c r="B416" s="8">
        <v>40064</v>
      </c>
      <c r="C416">
        <v>0.363578</v>
      </c>
      <c r="D416">
        <v>0.971779</v>
      </c>
      <c r="E416">
        <v>-0.2377</v>
      </c>
      <c r="F416">
        <v>0.9318891337</v>
      </c>
      <c r="H416">
        <f t="shared" si="12"/>
        <v>1</v>
      </c>
      <c r="I416">
        <v>1</v>
      </c>
      <c r="K416">
        <f>INIT_AQ*C416/365*(1+D416*E416)*IF($C$9="Y",F416,1)</f>
        <v>2.8342449930869145</v>
      </c>
      <c r="L416">
        <f t="shared" si="13"/>
        <v>0</v>
      </c>
      <c r="N416">
        <f>C416/365*(1+D416*E416)</f>
        <v>0.0007660121602937607</v>
      </c>
      <c r="O416">
        <f>NEW_AQ*C416/365*(1+D416*E416)</f>
        <v>2.5494854212563522</v>
      </c>
    </row>
    <row r="417" spans="2:15" ht="12.75">
      <c r="B417" s="8">
        <v>40065</v>
      </c>
      <c r="C417">
        <v>0.370379</v>
      </c>
      <c r="D417">
        <v>0.972355</v>
      </c>
      <c r="E417">
        <v>-0.1687</v>
      </c>
      <c r="F417">
        <v>0.9521286917</v>
      </c>
      <c r="H417">
        <f t="shared" si="12"/>
        <v>1</v>
      </c>
      <c r="I417">
        <v>1</v>
      </c>
      <c r="K417">
        <f>INIT_AQ*C417/365*(1+D417*E417)*IF($C$9="Y",F417,1)</f>
        <v>3.138648199879826</v>
      </c>
      <c r="L417">
        <f t="shared" si="13"/>
        <v>0</v>
      </c>
      <c r="N417">
        <f>C417/365*(1+D417*E417)</f>
        <v>0.0008482832972648178</v>
      </c>
      <c r="O417">
        <f>NEW_AQ*C417/365*(1+D417*E417)</f>
        <v>2.82330491808713</v>
      </c>
    </row>
    <row r="418" spans="2:15" ht="12.75">
      <c r="B418" s="8">
        <v>40066</v>
      </c>
      <c r="C418">
        <v>0.37718</v>
      </c>
      <c r="D418">
        <v>0.972916</v>
      </c>
      <c r="E418">
        <v>-0.1414</v>
      </c>
      <c r="F418">
        <v>0.9596932786</v>
      </c>
      <c r="H418">
        <f t="shared" si="12"/>
        <v>1</v>
      </c>
      <c r="I418">
        <v>1</v>
      </c>
      <c r="K418">
        <f>INIT_AQ*C418/365*(1+D418*E418)*IF($C$9="Y",F418,1)</f>
        <v>3.2974726998617028</v>
      </c>
      <c r="L418">
        <f t="shared" si="13"/>
        <v>0</v>
      </c>
      <c r="N418">
        <f>C418/365*(1+D418*E418)</f>
        <v>0.0008912088378004603</v>
      </c>
      <c r="O418">
        <f>NEW_AQ*C418/365*(1+D418*E418)</f>
        <v>2.9661721537106485</v>
      </c>
    </row>
    <row r="419" spans="2:15" ht="12.75">
      <c r="B419" s="8">
        <v>40067</v>
      </c>
      <c r="C419">
        <v>0.387906</v>
      </c>
      <c r="D419">
        <v>0.963716</v>
      </c>
      <c r="E419">
        <v>-0.1113</v>
      </c>
      <c r="F419">
        <v>0.9678234113</v>
      </c>
      <c r="H419">
        <f t="shared" si="12"/>
        <v>1</v>
      </c>
      <c r="I419">
        <v>1</v>
      </c>
      <c r="K419">
        <f>INIT_AQ*C419/365*(1+D419*E419)*IF($C$9="Y",F419,1)</f>
        <v>3.5104240159693156</v>
      </c>
      <c r="L419">
        <f t="shared" si="13"/>
        <v>0</v>
      </c>
      <c r="N419">
        <f>C419/365*(1+D419*E419)</f>
        <v>0.0009487632475592745</v>
      </c>
      <c r="O419">
        <f>NEW_AQ*C419/365*(1+D419*E419)</f>
        <v>3.157728027383515</v>
      </c>
    </row>
    <row r="420" spans="2:15" ht="12.75">
      <c r="B420" s="8">
        <v>40068</v>
      </c>
      <c r="C420">
        <v>0.399479</v>
      </c>
      <c r="D420">
        <v>0.945941</v>
      </c>
      <c r="E420">
        <v>-0.1879</v>
      </c>
      <c r="F420">
        <v>0.9523657924</v>
      </c>
      <c r="H420">
        <f t="shared" si="12"/>
        <v>1</v>
      </c>
      <c r="I420">
        <v>1</v>
      </c>
      <c r="K420">
        <f>INIT_AQ*C420/365*(1+D420*E420)*IF($C$9="Y",F420,1)</f>
        <v>3.329743313113712</v>
      </c>
      <c r="L420">
        <f t="shared" si="13"/>
        <v>0</v>
      </c>
      <c r="N420">
        <f>C420/365*(1+D420*E420)</f>
        <v>0.0008999306251658681</v>
      </c>
      <c r="O420">
        <f>NEW_AQ*C420/365*(1+D420*E420)</f>
        <v>2.9952005045489405</v>
      </c>
    </row>
    <row r="421" spans="2:15" ht="12.75">
      <c r="B421" s="8">
        <v>40069</v>
      </c>
      <c r="C421">
        <v>0.411654</v>
      </c>
      <c r="D421">
        <v>0.948955</v>
      </c>
      <c r="E421">
        <v>-0.0497</v>
      </c>
      <c r="F421">
        <v>0.9814604617</v>
      </c>
      <c r="H421">
        <f t="shared" si="12"/>
        <v>1</v>
      </c>
      <c r="I421">
        <v>1</v>
      </c>
      <c r="K421">
        <f>INIT_AQ*C421/365*(1+D421*E421)*IF($C$9="Y",F421,1)</f>
        <v>3.9761227511081993</v>
      </c>
      <c r="L421">
        <f t="shared" si="13"/>
        <v>0</v>
      </c>
      <c r="N421">
        <f>C421/365*(1+D421*E421)</f>
        <v>0.0010746277705697836</v>
      </c>
      <c r="O421">
        <f>NEW_AQ*C421/365*(1+D421*E421)</f>
        <v>3.5766375213863495</v>
      </c>
    </row>
    <row r="422" spans="2:15" ht="12.75">
      <c r="B422" s="8">
        <v>40070</v>
      </c>
      <c r="C422">
        <v>0.407789</v>
      </c>
      <c r="D422">
        <v>0.975189</v>
      </c>
      <c r="E422">
        <v>-0.1376</v>
      </c>
      <c r="F422">
        <v>0.9628542895</v>
      </c>
      <c r="H422">
        <f t="shared" si="12"/>
        <v>1</v>
      </c>
      <c r="I422">
        <v>1</v>
      </c>
      <c r="K422">
        <f>INIT_AQ*C422/365*(1+D422*E422)*IF($C$9="Y",F422,1)</f>
        <v>3.5790599006952237</v>
      </c>
      <c r="L422">
        <f t="shared" si="13"/>
        <v>0</v>
      </c>
      <c r="N422">
        <f>C422/365*(1+D422*E422)</f>
        <v>0.0009673134866743846</v>
      </c>
      <c r="O422">
        <f>NEW_AQ*C422/365*(1+D422*E422)</f>
        <v>3.2194679926689957</v>
      </c>
    </row>
    <row r="423" spans="2:15" ht="12.75">
      <c r="B423" s="8">
        <v>40071</v>
      </c>
      <c r="C423">
        <v>0.41572</v>
      </c>
      <c r="D423">
        <v>0.975737</v>
      </c>
      <c r="E423">
        <v>-0.0382</v>
      </c>
      <c r="F423">
        <v>0.9836731283</v>
      </c>
      <c r="H423">
        <f t="shared" si="12"/>
        <v>1</v>
      </c>
      <c r="I423">
        <v>1</v>
      </c>
      <c r="K423">
        <f>INIT_AQ*C423/365*(1+D423*E423)*IF($C$9="Y",F423,1)</f>
        <v>4.057073362393541</v>
      </c>
      <c r="L423">
        <f t="shared" si="13"/>
        <v>0</v>
      </c>
      <c r="N423">
        <f>C423/365*(1+D423*E423)</f>
        <v>0.0010965063141604163</v>
      </c>
      <c r="O423">
        <f>NEW_AQ*C423/365*(1+D423*E423)</f>
        <v>3.6494549397172142</v>
      </c>
    </row>
    <row r="424" spans="2:15" ht="12.75">
      <c r="B424" s="8">
        <v>40072</v>
      </c>
      <c r="C424">
        <v>0.423651</v>
      </c>
      <c r="D424">
        <v>0.97626</v>
      </c>
      <c r="E424">
        <v>-0.129</v>
      </c>
      <c r="F424">
        <v>0.965984204</v>
      </c>
      <c r="H424">
        <f t="shared" si="12"/>
        <v>1</v>
      </c>
      <c r="I424">
        <v>1</v>
      </c>
      <c r="K424">
        <f>INIT_AQ*C424/365*(1+D424*E424)*IF($C$9="Y",F424,1)</f>
        <v>3.753700028475074</v>
      </c>
      <c r="L424">
        <f t="shared" si="13"/>
        <v>0</v>
      </c>
      <c r="N424">
        <f>C424/365*(1+D424*E424)</f>
        <v>0.0010145135212094793</v>
      </c>
      <c r="O424">
        <f>NEW_AQ*C424/365*(1+D424*E424)</f>
        <v>3.376561843351304</v>
      </c>
    </row>
    <row r="425" spans="2:15" ht="12.75">
      <c r="B425" s="8">
        <v>40073</v>
      </c>
      <c r="C425">
        <v>0.43272</v>
      </c>
      <c r="D425">
        <v>0.976829</v>
      </c>
      <c r="E425">
        <v>-0.0687</v>
      </c>
      <c r="F425">
        <v>0.9784096437</v>
      </c>
      <c r="H425">
        <f t="shared" si="12"/>
        <v>1</v>
      </c>
      <c r="I425">
        <v>1</v>
      </c>
      <c r="K425">
        <f>INIT_AQ*C425/365*(1+D425*E425)*IF($C$9="Y",F425,1)</f>
        <v>4.092108365057405</v>
      </c>
      <c r="L425">
        <f t="shared" si="13"/>
        <v>0</v>
      </c>
      <c r="N425">
        <f>C425/365*(1+D425*E425)</f>
        <v>0.0011059752337992986</v>
      </c>
      <c r="O425">
        <f>NEW_AQ*C425/365*(1+D425*E425)</f>
        <v>3.680969938859161</v>
      </c>
    </row>
    <row r="426" spans="2:15" ht="12.75">
      <c r="B426" s="8">
        <v>40074</v>
      </c>
      <c r="C426">
        <v>0.4463</v>
      </c>
      <c r="D426">
        <v>0.968906</v>
      </c>
      <c r="E426">
        <v>-0.1999</v>
      </c>
      <c r="F426">
        <v>0.9526269441</v>
      </c>
      <c r="H426">
        <f t="shared" si="12"/>
        <v>1</v>
      </c>
      <c r="I426">
        <v>1</v>
      </c>
      <c r="K426">
        <f>INIT_AQ*C426/365*(1+D426*E426)*IF($C$9="Y",F426,1)</f>
        <v>3.6478826384785914</v>
      </c>
      <c r="L426">
        <f t="shared" si="13"/>
        <v>0</v>
      </c>
      <c r="N426">
        <f>C426/365*(1+D426*E426)</f>
        <v>0.0009859142266158355</v>
      </c>
      <c r="O426">
        <f>NEW_AQ*C426/365*(1+D426*E426)</f>
        <v>3.2813760376889642</v>
      </c>
    </row>
    <row r="427" spans="2:15" ht="12.75">
      <c r="B427" s="8">
        <v>40075</v>
      </c>
      <c r="C427">
        <v>0.45956</v>
      </c>
      <c r="D427">
        <v>0.953399</v>
      </c>
      <c r="E427">
        <v>-0.2892</v>
      </c>
      <c r="F427">
        <v>0.9340704471</v>
      </c>
      <c r="H427">
        <f t="shared" si="12"/>
        <v>1</v>
      </c>
      <c r="I427">
        <v>1</v>
      </c>
      <c r="K427">
        <f>INIT_AQ*C427/365*(1+D427*E427)*IF($C$9="Y",F427,1)</f>
        <v>3.3740831416093764</v>
      </c>
      <c r="L427">
        <f t="shared" si="13"/>
        <v>0</v>
      </c>
      <c r="N427">
        <f>C427/365*(1+D427*E427)</f>
        <v>0.0009119143625971286</v>
      </c>
      <c r="O427">
        <f>NEW_AQ*C427/365*(1+D427*E427)</f>
        <v>3.035085463896644</v>
      </c>
    </row>
    <row r="428" spans="2:15" ht="12.75">
      <c r="B428" s="8">
        <v>40076</v>
      </c>
      <c r="C428">
        <v>0.474664</v>
      </c>
      <c r="D428">
        <v>0.95614</v>
      </c>
      <c r="E428">
        <v>-0.288</v>
      </c>
      <c r="F428">
        <v>0.9348305419</v>
      </c>
      <c r="H428">
        <f t="shared" si="12"/>
        <v>1</v>
      </c>
      <c r="I428">
        <v>1</v>
      </c>
      <c r="K428">
        <f>INIT_AQ*C428/365*(1+D428*E428)*IF($C$9="Y",F428,1)</f>
        <v>3.4866830561518465</v>
      </c>
      <c r="L428">
        <f t="shared" si="13"/>
        <v>0</v>
      </c>
      <c r="N428">
        <f>C428/365*(1+D428*E428)</f>
        <v>0.0009423467719329316</v>
      </c>
      <c r="O428">
        <f>NEW_AQ*C428/365*(1+D428*E428)</f>
        <v>3.1363723467387916</v>
      </c>
    </row>
    <row r="429" spans="2:15" ht="12.75">
      <c r="B429" s="8">
        <v>40077</v>
      </c>
      <c r="C429">
        <v>0.470122</v>
      </c>
      <c r="D429">
        <v>0.978939</v>
      </c>
      <c r="E429">
        <v>-0.276</v>
      </c>
      <c r="F429">
        <v>0.9360953843</v>
      </c>
      <c r="H429">
        <f t="shared" si="12"/>
        <v>1</v>
      </c>
      <c r="I429">
        <v>1</v>
      </c>
      <c r="K429">
        <f>INIT_AQ*C429/365*(1+D429*E429)*IF($C$9="Y",F429,1)</f>
        <v>3.4780108474470417</v>
      </c>
      <c r="L429">
        <f t="shared" si="13"/>
        <v>0</v>
      </c>
      <c r="N429">
        <f>C429/365*(1+D429*E429)</f>
        <v>0.0009400029317424438</v>
      </c>
      <c r="O429">
        <f>NEW_AQ*C429/365*(1+D429*E429)</f>
        <v>3.1285714439527164</v>
      </c>
    </row>
    <row r="430" spans="2:15" ht="12.75">
      <c r="B430" s="8">
        <v>40078</v>
      </c>
      <c r="C430">
        <v>0.480328</v>
      </c>
      <c r="D430">
        <v>0.979452</v>
      </c>
      <c r="E430">
        <v>-0.3488</v>
      </c>
      <c r="F430">
        <v>0.9177823951</v>
      </c>
      <c r="H430">
        <f t="shared" si="12"/>
        <v>1</v>
      </c>
      <c r="I430">
        <v>1</v>
      </c>
      <c r="K430">
        <f>INIT_AQ*C430/365*(1+D430*E430)*IF($C$9="Y",F430,1)</f>
        <v>3.205641203469634</v>
      </c>
      <c r="L430">
        <f t="shared" si="13"/>
        <v>0</v>
      </c>
      <c r="N430">
        <f>C430/365*(1+D430*E430)</f>
        <v>0.0008663895144512525</v>
      </c>
      <c r="O430">
        <f>NEW_AQ*C430/365*(1+D430*E430)</f>
        <v>2.883567064230103</v>
      </c>
    </row>
    <row r="431" spans="2:15" ht="12.75">
      <c r="B431" s="8">
        <v>40079</v>
      </c>
      <c r="C431">
        <v>0.490526</v>
      </c>
      <c r="D431">
        <v>0.979951</v>
      </c>
      <c r="E431">
        <v>-0.3159</v>
      </c>
      <c r="F431">
        <v>0.9292197234</v>
      </c>
      <c r="H431">
        <f t="shared" si="12"/>
        <v>1</v>
      </c>
      <c r="I431">
        <v>1</v>
      </c>
      <c r="K431">
        <f>INIT_AQ*C431/365*(1+D431*E431)*IF($C$9="Y",F431,1)</f>
        <v>3.4331496417680123</v>
      </c>
      <c r="L431">
        <f t="shared" si="13"/>
        <v>0</v>
      </c>
      <c r="N431">
        <f>C431/365*(1+D431*E431)</f>
        <v>0.0009278782815589222</v>
      </c>
      <c r="O431">
        <f>NEW_AQ*C431/365*(1+D431*E431)</f>
        <v>3.088217490734967</v>
      </c>
    </row>
    <row r="432" spans="2:15" ht="12.75">
      <c r="B432" s="8">
        <v>40080</v>
      </c>
      <c r="C432">
        <v>0.500731</v>
      </c>
      <c r="D432">
        <v>0.980421</v>
      </c>
      <c r="E432">
        <v>-0.2902</v>
      </c>
      <c r="F432">
        <v>0.9371915091</v>
      </c>
      <c r="H432">
        <f t="shared" si="12"/>
        <v>1</v>
      </c>
      <c r="I432">
        <v>1</v>
      </c>
      <c r="K432">
        <f>INIT_AQ*C432/365*(1+D432*E432)*IF($C$9="Y",F432,1)</f>
        <v>3.6317165518472367</v>
      </c>
      <c r="L432">
        <f t="shared" si="13"/>
        <v>0</v>
      </c>
      <c r="N432">
        <f>C432/365*(1+D432*E432)</f>
        <v>0.0009815450140127665</v>
      </c>
      <c r="O432">
        <f>NEW_AQ*C432/365*(1+D432*E432)</f>
        <v>3.26683417476394</v>
      </c>
    </row>
    <row r="433" spans="2:15" ht="12.75">
      <c r="B433" s="8">
        <v>40081</v>
      </c>
      <c r="C433">
        <v>0.517292</v>
      </c>
      <c r="D433">
        <v>0.973625</v>
      </c>
      <c r="E433">
        <v>-0.2777</v>
      </c>
      <c r="F433">
        <v>0.9424753944</v>
      </c>
      <c r="H433">
        <f t="shared" si="12"/>
        <v>1</v>
      </c>
      <c r="I433">
        <v>1</v>
      </c>
      <c r="K433">
        <f>INIT_AQ*C433/365*(1+D433*E433)*IF($C$9="Y",F433,1)</f>
        <v>3.825990907775301</v>
      </c>
      <c r="L433">
        <f t="shared" si="13"/>
        <v>0</v>
      </c>
      <c r="N433">
        <f>C433/365*(1+D433*E433)</f>
        <v>0.0010340515966960272</v>
      </c>
      <c r="O433">
        <f>NEW_AQ*C433/365*(1+D433*E433)</f>
        <v>3.4415895820666496</v>
      </c>
    </row>
    <row r="434" spans="2:15" ht="12.75">
      <c r="B434" s="8">
        <v>40082</v>
      </c>
      <c r="C434">
        <v>0.532344</v>
      </c>
      <c r="D434">
        <v>0.960181</v>
      </c>
      <c r="E434">
        <v>-0.2465</v>
      </c>
      <c r="F434">
        <v>0.9519296703</v>
      </c>
      <c r="H434">
        <f t="shared" si="12"/>
        <v>1</v>
      </c>
      <c r="I434">
        <v>1</v>
      </c>
      <c r="K434">
        <f>INIT_AQ*C434/365*(1+D434*E434)*IF($C$9="Y",F434,1)</f>
        <v>4.119127530689092</v>
      </c>
      <c r="L434">
        <f t="shared" si="13"/>
        <v>0</v>
      </c>
      <c r="N434">
        <f>C434/365*(1+D434*E434)</f>
        <v>0.0011132777109970522</v>
      </c>
      <c r="O434">
        <f>NEW_AQ*C434/365*(1+D434*E434)</f>
        <v>3.705274460536192</v>
      </c>
    </row>
    <row r="435" spans="2:15" ht="12.75">
      <c r="B435" s="8">
        <v>40083</v>
      </c>
      <c r="C435">
        <v>0.549343</v>
      </c>
      <c r="D435">
        <v>0.96252</v>
      </c>
      <c r="E435">
        <v>-0.264</v>
      </c>
      <c r="F435">
        <v>0.9486803828</v>
      </c>
      <c r="H435">
        <f t="shared" si="12"/>
        <v>1</v>
      </c>
      <c r="I435">
        <v>1</v>
      </c>
      <c r="K435">
        <f>INIT_AQ*C435/365*(1+D435*E435)*IF($C$9="Y",F435,1)</f>
        <v>4.1536508485620605</v>
      </c>
      <c r="L435">
        <f t="shared" si="13"/>
        <v>0</v>
      </c>
      <c r="N435">
        <f>C435/365*(1+D435*E435)</f>
        <v>0.0011226083374492055</v>
      </c>
      <c r="O435">
        <f>NEW_AQ*C435/365*(1+D435*E435)</f>
        <v>3.7363291843957076</v>
      </c>
    </row>
    <row r="436" spans="2:15" ht="12.75">
      <c r="B436" s="8">
        <v>40084</v>
      </c>
      <c r="C436">
        <v>0.618537</v>
      </c>
      <c r="D436">
        <v>0.982301</v>
      </c>
      <c r="E436">
        <v>-0.367</v>
      </c>
      <c r="F436">
        <v>0.9242065495</v>
      </c>
      <c r="H436">
        <f t="shared" si="12"/>
        <v>1</v>
      </c>
      <c r="I436">
        <v>1</v>
      </c>
      <c r="K436">
        <f>INIT_AQ*C436/365*(1+D436*E436)*IF($C$9="Y",F436,1)</f>
        <v>4.009701642280323</v>
      </c>
      <c r="L436">
        <f t="shared" si="13"/>
        <v>0</v>
      </c>
      <c r="N436">
        <f>C436/365*(1+D436*E436)</f>
        <v>0.0010837031465622494</v>
      </c>
      <c r="O436">
        <f>NEW_AQ*C436/365*(1+D436*E436)</f>
        <v>3.6068427060877757</v>
      </c>
    </row>
    <row r="437" spans="2:15" ht="12.75">
      <c r="B437" s="8">
        <v>40085</v>
      </c>
      <c r="C437">
        <v>0.63269</v>
      </c>
      <c r="D437">
        <v>0.982773</v>
      </c>
      <c r="E437">
        <v>-0.411</v>
      </c>
      <c r="F437">
        <v>0.9123817211</v>
      </c>
      <c r="H437">
        <f t="shared" si="12"/>
        <v>1</v>
      </c>
      <c r="I437">
        <v>1</v>
      </c>
      <c r="K437">
        <f>INIT_AQ*C437/365*(1+D437*E437)*IF($C$9="Y",F437,1)</f>
        <v>3.8230026287754555</v>
      </c>
      <c r="L437">
        <f t="shared" si="13"/>
        <v>0</v>
      </c>
      <c r="N437">
        <f>C437/365*(1+D437*E437)</f>
        <v>0.001033243953723096</v>
      </c>
      <c r="O437">
        <f>NEW_AQ*C437/365*(1+D437*E437)</f>
        <v>3.438901538597106</v>
      </c>
    </row>
    <row r="438" spans="2:15" ht="12.75">
      <c r="B438" s="8">
        <v>40086</v>
      </c>
      <c r="C438">
        <v>0.645556</v>
      </c>
      <c r="D438">
        <v>0.983178</v>
      </c>
      <c r="E438">
        <v>-0.4311</v>
      </c>
      <c r="F438">
        <v>0.9072331757</v>
      </c>
      <c r="H438">
        <f t="shared" si="12"/>
        <v>1</v>
      </c>
      <c r="I438">
        <v>1</v>
      </c>
      <c r="K438">
        <f>INIT_AQ*C438/365*(1+D438*E438)*IF($C$9="Y",F438,1)</f>
        <v>3.770334033928911</v>
      </c>
      <c r="L438">
        <f t="shared" si="13"/>
        <v>0</v>
      </c>
      <c r="N438">
        <f>C438/365*(1+D438*E438)</f>
        <v>0.001019009198359165</v>
      </c>
      <c r="O438">
        <f>NEW_AQ*C438/365*(1+D438*E438)</f>
        <v>3.3915246128031664</v>
      </c>
    </row>
    <row r="439" spans="2:15" ht="12.75">
      <c r="B439" s="8">
        <v>40087</v>
      </c>
      <c r="C439">
        <v>0.632025</v>
      </c>
      <c r="D439">
        <v>1.05519</v>
      </c>
      <c r="E439">
        <v>-0.3123</v>
      </c>
      <c r="F439">
        <v>0.9764160534</v>
      </c>
      <c r="H439">
        <f t="shared" si="12"/>
        <v>1</v>
      </c>
      <c r="I439">
        <v>0</v>
      </c>
      <c r="K439">
        <f>INIT_AQ*C439/365*(1+D439*E439)*IF($C$9="Y",F439,1)</f>
        <v>4.295549086833637</v>
      </c>
      <c r="L439">
        <f t="shared" si="13"/>
        <v>3.8639707576039997</v>
      </c>
      <c r="N439">
        <f>C439/365*(1+D439*E439)</f>
        <v>0.0011609592126577393</v>
      </c>
      <c r="O439">
        <f>NEW_AQ*C439/365*(1+D439*E439)</f>
        <v>3.8639707576040014</v>
      </c>
    </row>
    <row r="440" spans="2:15" ht="12.75">
      <c r="B440" s="8">
        <v>40088</v>
      </c>
      <c r="C440">
        <v>0.652439</v>
      </c>
      <c r="D440">
        <v>1.047727</v>
      </c>
      <c r="E440">
        <v>-0.2126</v>
      </c>
      <c r="F440">
        <v>0.9868217611</v>
      </c>
      <c r="H440">
        <f t="shared" si="12"/>
        <v>1</v>
      </c>
      <c r="I440">
        <v>0</v>
      </c>
      <c r="K440">
        <f>INIT_AQ*C440/365*(1+D440*E440)*IF($C$9="Y",F440,1)</f>
        <v>5.140570433235417</v>
      </c>
      <c r="L440">
        <f t="shared" si="13"/>
        <v>4.6240919216376435</v>
      </c>
      <c r="N440">
        <f>C440/365*(1+D440*E440)</f>
        <v>0.0013893433603338963</v>
      </c>
      <c r="O440">
        <f>NEW_AQ*C440/365*(1+D440*E440)</f>
        <v>4.624091921637645</v>
      </c>
    </row>
    <row r="441" spans="2:15" ht="12.75">
      <c r="B441" s="8">
        <v>40089</v>
      </c>
      <c r="C441">
        <v>0.675758</v>
      </c>
      <c r="D441">
        <v>1.033046</v>
      </c>
      <c r="E441">
        <v>-0.1848</v>
      </c>
      <c r="F441">
        <v>0.9901592766</v>
      </c>
      <c r="H441">
        <f t="shared" si="12"/>
        <v>1</v>
      </c>
      <c r="I441">
        <v>0</v>
      </c>
      <c r="K441">
        <f>INIT_AQ*C441/365*(1+D441*E441)*IF($C$9="Y",F441,1)</f>
        <v>5.542408760980867</v>
      </c>
      <c r="L441">
        <f t="shared" si="13"/>
        <v>4.985557130463238</v>
      </c>
      <c r="N441">
        <f>C441/365*(1+D441*E441)</f>
        <v>0.0014979483137786127</v>
      </c>
      <c r="O441">
        <f>NEW_AQ*C441/365*(1+D441*E441)</f>
        <v>4.98555713046324</v>
      </c>
    </row>
    <row r="442" spans="2:15" ht="12.75">
      <c r="B442" s="8">
        <v>40090</v>
      </c>
      <c r="C442">
        <v>0.697434</v>
      </c>
      <c r="D442">
        <v>1.033973</v>
      </c>
      <c r="E442">
        <v>-0.1445</v>
      </c>
      <c r="F442">
        <v>0.9926178756</v>
      </c>
      <c r="H442">
        <f t="shared" si="12"/>
        <v>1</v>
      </c>
      <c r="I442">
        <v>0</v>
      </c>
      <c r="K442">
        <f>INIT_AQ*C442/365*(1+D442*E442)*IF($C$9="Y",F442,1)</f>
        <v>6.013574670542407</v>
      </c>
      <c r="L442">
        <f t="shared" si="13"/>
        <v>5.409384506131215</v>
      </c>
      <c r="N442">
        <f>C442/365*(1+D442*E442)</f>
        <v>0.001625290451497948</v>
      </c>
      <c r="O442">
        <f>NEW_AQ*C442/365*(1+D442*E442)</f>
        <v>5.409384506131219</v>
      </c>
    </row>
    <row r="443" spans="2:15" ht="12.75">
      <c r="B443" s="8">
        <v>40091</v>
      </c>
      <c r="C443">
        <v>0.690401</v>
      </c>
      <c r="D443">
        <v>1.050834</v>
      </c>
      <c r="E443">
        <v>-0.0807</v>
      </c>
      <c r="F443">
        <v>0.9956508919</v>
      </c>
      <c r="H443">
        <f t="shared" si="12"/>
        <v>1</v>
      </c>
      <c r="I443">
        <v>0</v>
      </c>
      <c r="K443">
        <f>INIT_AQ*C443/365*(1+D443*E443)*IF($C$9="Y",F443,1)</f>
        <v>6.405089307453293</v>
      </c>
      <c r="L443">
        <f t="shared" si="13"/>
        <v>5.761563256185435</v>
      </c>
      <c r="N443">
        <f>C443/365*(1+D443*E443)</f>
        <v>0.00173110521823062</v>
      </c>
      <c r="O443">
        <f>NEW_AQ*C443/365*(1+D443*E443)</f>
        <v>5.761563256185438</v>
      </c>
    </row>
    <row r="444" spans="2:15" ht="12.75">
      <c r="B444" s="8">
        <v>40092</v>
      </c>
      <c r="C444">
        <v>0.706321</v>
      </c>
      <c r="D444">
        <v>1.049772</v>
      </c>
      <c r="E444">
        <v>-0.2891</v>
      </c>
      <c r="F444">
        <v>0.9809174832</v>
      </c>
      <c r="H444">
        <f t="shared" si="12"/>
        <v>1</v>
      </c>
      <c r="I444">
        <v>0</v>
      </c>
      <c r="K444">
        <f>INIT_AQ*C444/365*(1+D444*E444)*IF($C$9="Y",F444,1)</f>
        <v>4.986994678504295</v>
      </c>
      <c r="L444">
        <f t="shared" si="13"/>
        <v>4.485946084315728</v>
      </c>
      <c r="N444">
        <f>C444/365*(1+D444*E444)</f>
        <v>0.0013478363995957554</v>
      </c>
      <c r="O444">
        <f>NEW_AQ*C444/365*(1+D444*E444)</f>
        <v>4.4859460843157315</v>
      </c>
    </row>
    <row r="445" spans="2:15" ht="12.75">
      <c r="B445" s="8">
        <v>40093</v>
      </c>
      <c r="C445">
        <v>0.720916</v>
      </c>
      <c r="D445">
        <v>1.048835</v>
      </c>
      <c r="E445">
        <v>-0.1901</v>
      </c>
      <c r="F445">
        <v>0.9891119265</v>
      </c>
      <c r="H445">
        <f t="shared" si="12"/>
        <v>1</v>
      </c>
      <c r="I445">
        <v>0</v>
      </c>
      <c r="K445">
        <f>INIT_AQ*C445/365*(1+D445*E445)*IF($C$9="Y",F445,1)</f>
        <v>5.850837578313046</v>
      </c>
      <c r="L445">
        <f t="shared" si="13"/>
        <v>5.262997780513498</v>
      </c>
      <c r="N445">
        <f>C445/365*(1+D445*E445)</f>
        <v>0.0015813074535981203</v>
      </c>
      <c r="O445">
        <f>NEW_AQ*C445/365*(1+D445*E445)</f>
        <v>5.2629977805135</v>
      </c>
    </row>
    <row r="446" spans="2:15" ht="12.75">
      <c r="B446" s="8">
        <v>40094</v>
      </c>
      <c r="C446">
        <v>0.736836</v>
      </c>
      <c r="D446">
        <v>1.04786</v>
      </c>
      <c r="E446">
        <v>-0.0834</v>
      </c>
      <c r="F446">
        <v>0.9959662813</v>
      </c>
      <c r="H446">
        <f t="shared" si="12"/>
        <v>1</v>
      </c>
      <c r="I446">
        <v>0</v>
      </c>
      <c r="K446">
        <f>INIT_AQ*C446/365*(1+D446*E446)*IF($C$9="Y",F446,1)</f>
        <v>6.816543239400447</v>
      </c>
      <c r="L446">
        <f t="shared" si="13"/>
        <v>6.131677979357393</v>
      </c>
      <c r="N446">
        <f>C446/365*(1+D446*E446)</f>
        <v>0.0018423089836217424</v>
      </c>
      <c r="O446">
        <f>NEW_AQ*C446/365*(1+D446*E446)</f>
        <v>6.131677979357396</v>
      </c>
    </row>
    <row r="447" spans="2:15" ht="12.75">
      <c r="B447" s="8">
        <v>40095</v>
      </c>
      <c r="C447">
        <v>0.759533</v>
      </c>
      <c r="D447">
        <v>1.0415</v>
      </c>
      <c r="E447">
        <v>0.0408</v>
      </c>
      <c r="F447">
        <v>1.0017318691</v>
      </c>
      <c r="H447">
        <f t="shared" si="12"/>
        <v>1</v>
      </c>
      <c r="I447">
        <v>0</v>
      </c>
      <c r="K447">
        <f>INIT_AQ*C447/365*(1+D447*E447)*IF($C$9="Y",F447,1)</f>
        <v>8.026546724382795</v>
      </c>
      <c r="L447">
        <f t="shared" si="13"/>
        <v>7.220111143094581</v>
      </c>
      <c r="N447">
        <f>C447/365*(1+D447*E447)</f>
        <v>0.0021693369525358904</v>
      </c>
      <c r="O447">
        <f>NEW_AQ*C447/365*(1+D447*E447)</f>
        <v>7.220111143094584</v>
      </c>
    </row>
    <row r="448" spans="2:15" ht="12.75">
      <c r="B448" s="8">
        <v>40096</v>
      </c>
      <c r="C448">
        <v>0.785586</v>
      </c>
      <c r="D448">
        <v>1.028894</v>
      </c>
      <c r="E448">
        <v>-0.2123</v>
      </c>
      <c r="F448">
        <v>0.9900135522</v>
      </c>
      <c r="H448">
        <f t="shared" si="12"/>
        <v>1</v>
      </c>
      <c r="I448">
        <v>0</v>
      </c>
      <c r="K448">
        <f>INIT_AQ*C448/365*(1+D448*E448)*IF($C$9="Y",F448,1)</f>
        <v>6.223979364692875</v>
      </c>
      <c r="L448">
        <f t="shared" si="13"/>
        <v>5.598649619630199</v>
      </c>
      <c r="N448">
        <f>C448/365*(1+D448*E448)</f>
        <v>0.0016821565850521282</v>
      </c>
      <c r="O448">
        <f>NEW_AQ*C448/365*(1+D448*E448)</f>
        <v>5.598649619630202</v>
      </c>
    </row>
    <row r="449" spans="2:15" ht="12.75">
      <c r="B449" s="8">
        <v>40097</v>
      </c>
      <c r="C449">
        <v>0.811078</v>
      </c>
      <c r="D449">
        <v>1.029676</v>
      </c>
      <c r="E449">
        <v>-0.1884</v>
      </c>
      <c r="F449">
        <v>0.9914299212</v>
      </c>
      <c r="H449">
        <f t="shared" si="12"/>
        <v>1</v>
      </c>
      <c r="I449">
        <v>0</v>
      </c>
      <c r="K449">
        <f>INIT_AQ*C449/365*(1+D449*E449)*IF($C$9="Y",F449,1)</f>
        <v>6.626914918735686</v>
      </c>
      <c r="L449">
        <f t="shared" si="13"/>
        <v>5.9611018152744215</v>
      </c>
      <c r="N449">
        <f>C449/365*(1+D449*E449)</f>
        <v>0.0017910580861447802</v>
      </c>
      <c r="O449">
        <f>NEW_AQ*C449/365*(1+D449*E449)</f>
        <v>5.961101815274426</v>
      </c>
    </row>
    <row r="450" spans="2:15" ht="12.75">
      <c r="B450" s="8">
        <v>40098</v>
      </c>
      <c r="C450">
        <v>0.801848</v>
      </c>
      <c r="D450">
        <v>1.044274</v>
      </c>
      <c r="E450">
        <v>-0.0885</v>
      </c>
      <c r="F450">
        <v>0.995940305</v>
      </c>
      <c r="H450">
        <f t="shared" si="12"/>
        <v>1</v>
      </c>
      <c r="I450">
        <v>0</v>
      </c>
      <c r="K450">
        <f>INIT_AQ*C450/365*(1+D450*E450)*IF($C$9="Y",F450,1)</f>
        <v>7.377116887508596</v>
      </c>
      <c r="L450">
        <f t="shared" si="13"/>
        <v>6.63593020415735</v>
      </c>
      <c r="N450">
        <f>C450/365*(1+D450*E450)</f>
        <v>0.0019938153750023234</v>
      </c>
      <c r="O450">
        <f>NEW_AQ*C450/365*(1+D450*E450)</f>
        <v>6.635930204157353</v>
      </c>
    </row>
    <row r="451" spans="2:15" ht="12.75">
      <c r="B451" s="8">
        <v>40099</v>
      </c>
      <c r="C451">
        <v>0.819092</v>
      </c>
      <c r="D451">
        <v>1.043423</v>
      </c>
      <c r="E451">
        <v>-0.0765</v>
      </c>
      <c r="F451">
        <v>0.9966615511</v>
      </c>
      <c r="H451">
        <f t="shared" si="12"/>
        <v>1</v>
      </c>
      <c r="I451">
        <v>0</v>
      </c>
      <c r="K451">
        <f>INIT_AQ*C451/365*(1+D451*E451)*IF($C$9="Y",F451,1)</f>
        <v>7.640353555605963</v>
      </c>
      <c r="L451">
        <f t="shared" si="13"/>
        <v>6.872719207680784</v>
      </c>
      <c r="N451">
        <f>C451/365*(1+D451*E451)</f>
        <v>0.0020649604204340437</v>
      </c>
      <c r="O451">
        <f>NEW_AQ*C451/365*(1+D451*E451)</f>
        <v>6.872719207680788</v>
      </c>
    </row>
    <row r="452" spans="2:15" ht="12.75">
      <c r="B452" s="8">
        <v>40100</v>
      </c>
      <c r="C452">
        <v>0.835012</v>
      </c>
      <c r="D452">
        <v>1.042666</v>
      </c>
      <c r="E452">
        <v>-0.0687</v>
      </c>
      <c r="F452">
        <v>0.9969728164</v>
      </c>
      <c r="H452">
        <f t="shared" si="12"/>
        <v>1</v>
      </c>
      <c r="I452">
        <v>0</v>
      </c>
      <c r="K452">
        <f>INIT_AQ*C452/365*(1+D452*E452)*IF($C$9="Y",F452,1)</f>
        <v>7.85818292787905</v>
      </c>
      <c r="L452">
        <f t="shared" si="13"/>
        <v>7.06866303409178</v>
      </c>
      <c r="N452">
        <f>C452/365*(1+D452*E452)</f>
        <v>0.002123833223751095</v>
      </c>
      <c r="O452">
        <f>NEW_AQ*C452/365*(1+D452*E452)</f>
        <v>7.068663034091784</v>
      </c>
    </row>
    <row r="453" spans="2:15" ht="12.75">
      <c r="B453" s="8">
        <v>40101</v>
      </c>
      <c r="C453">
        <v>0.852256</v>
      </c>
      <c r="D453">
        <v>1.041881</v>
      </c>
      <c r="E453">
        <v>-0.1176</v>
      </c>
      <c r="F453">
        <v>0.9947299541</v>
      </c>
      <c r="H453">
        <f t="shared" si="12"/>
        <v>1</v>
      </c>
      <c r="I453">
        <v>0</v>
      </c>
      <c r="K453">
        <f>INIT_AQ*C453/365*(1+D453*E453)*IF($C$9="Y",F453,1)</f>
        <v>7.580774482169359</v>
      </c>
      <c r="L453">
        <f t="shared" si="13"/>
        <v>6.819126106340188</v>
      </c>
      <c r="N453">
        <f>C453/365*(1+D453*E453)</f>
        <v>0.0020488579681538803</v>
      </c>
      <c r="O453">
        <f>NEW_AQ*C453/365*(1+D453*E453)</f>
        <v>6.819126106340191</v>
      </c>
    </row>
    <row r="454" spans="2:15" ht="12.75">
      <c r="B454" s="8">
        <v>40102</v>
      </c>
      <c r="C454">
        <v>0.877336</v>
      </c>
      <c r="D454">
        <v>1.036405</v>
      </c>
      <c r="E454">
        <v>-0.0825</v>
      </c>
      <c r="F454">
        <v>0.9967305372</v>
      </c>
      <c r="H454">
        <f t="shared" si="12"/>
        <v>1</v>
      </c>
      <c r="I454">
        <v>0</v>
      </c>
      <c r="K454">
        <f>INIT_AQ*C454/365*(1+D454*E454)*IF($C$9="Y",F454,1)</f>
        <v>8.133114736811864</v>
      </c>
      <c r="L454">
        <f t="shared" si="13"/>
        <v>7.315972155365175</v>
      </c>
      <c r="N454">
        <f>C454/365*(1+D454*E454)</f>
        <v>0.00219813911805726</v>
      </c>
      <c r="O454">
        <f>NEW_AQ*C454/365*(1+D454*E454)</f>
        <v>7.315972155365178</v>
      </c>
    </row>
    <row r="455" spans="2:15" ht="12.75">
      <c r="B455" s="8">
        <v>40103</v>
      </c>
      <c r="C455">
        <v>0.906263</v>
      </c>
      <c r="D455">
        <v>1.025491</v>
      </c>
      <c r="E455">
        <v>0.0766</v>
      </c>
      <c r="F455">
        <v>1.0023438738</v>
      </c>
      <c r="H455">
        <f t="shared" si="12"/>
        <v>1</v>
      </c>
      <c r="I455">
        <v>0</v>
      </c>
      <c r="K455">
        <f>INIT_AQ*C455/365*(1+D455*E455)*IF($C$9="Y",F455,1)</f>
        <v>9.908420824106013</v>
      </c>
      <c r="L455">
        <f t="shared" si="13"/>
        <v>8.912911375109363</v>
      </c>
      <c r="N455">
        <f>C455/365*(1+D455*E455)</f>
        <v>0.0026779515740827063</v>
      </c>
      <c r="O455">
        <f>NEW_AQ*C455/365*(1+D455*E455)</f>
        <v>8.91291137510937</v>
      </c>
    </row>
    <row r="456" spans="2:15" ht="12.75">
      <c r="B456" s="8">
        <v>40104</v>
      </c>
      <c r="C456">
        <v>0.932931</v>
      </c>
      <c r="D456">
        <v>1.026238</v>
      </c>
      <c r="E456">
        <v>0.1193</v>
      </c>
      <c r="F456">
        <v>1.0034754778</v>
      </c>
      <c r="H456">
        <f t="shared" si="12"/>
        <v>1</v>
      </c>
      <c r="I456">
        <v>0</v>
      </c>
      <c r="K456">
        <f>INIT_AQ*C456/365*(1+D456*E456)*IF($C$9="Y",F456,1)</f>
        <v>10.614944422487028</v>
      </c>
      <c r="L456">
        <f t="shared" si="13"/>
        <v>9.548449805357809</v>
      </c>
      <c r="N456">
        <f>C456/365*(1+D456*E456)</f>
        <v>0.002868903897969467</v>
      </c>
      <c r="O456">
        <f>NEW_AQ*C456/365*(1+D456*E456)</f>
        <v>9.548449805357814</v>
      </c>
    </row>
    <row r="457" spans="2:15" ht="12.75">
      <c r="B457" s="8">
        <v>40105</v>
      </c>
      <c r="C457">
        <v>0.921248</v>
      </c>
      <c r="D457">
        <v>1.039017</v>
      </c>
      <c r="E457">
        <v>0.1724</v>
      </c>
      <c r="F457">
        <v>1.0054774953</v>
      </c>
      <c r="H457">
        <f t="shared" si="12"/>
        <v>1</v>
      </c>
      <c r="I457">
        <v>0</v>
      </c>
      <c r="K457">
        <f>INIT_AQ*C457/365*(1+D457*E457)*IF($C$9="Y",F457,1)</f>
        <v>11.011483412361157</v>
      </c>
      <c r="L457">
        <f t="shared" si="13"/>
        <v>9.90514810635497</v>
      </c>
      <c r="N457">
        <f>C457/365*(1+D457*E457)</f>
        <v>0.0029760765979354475</v>
      </c>
      <c r="O457">
        <f>NEW_AQ*C457/365*(1+D457*E457)</f>
        <v>9.905148106354975</v>
      </c>
    </row>
    <row r="458" spans="2:15" ht="12.75">
      <c r="B458" s="8">
        <v>40106</v>
      </c>
      <c r="C458">
        <v>0.938492</v>
      </c>
      <c r="D458">
        <v>1.038371</v>
      </c>
      <c r="E458">
        <v>0.1192</v>
      </c>
      <c r="F458">
        <v>1.0039175981</v>
      </c>
      <c r="H458">
        <f t="shared" si="12"/>
        <v>1</v>
      </c>
      <c r="I458">
        <v>0</v>
      </c>
      <c r="K458">
        <f>INIT_AQ*C458/365*(1+D458*E458)*IF($C$9="Y",F458,1)</f>
        <v>10.691000407303214</v>
      </c>
      <c r="L458">
        <f t="shared" si="13"/>
        <v>9.61686436548268</v>
      </c>
      <c r="N458">
        <f>C458/365*(1+D458*E458)</f>
        <v>0.0028894595695414097</v>
      </c>
      <c r="O458">
        <f>NEW_AQ*C458/365*(1+D458*E458)</f>
        <v>9.616864365482686</v>
      </c>
    </row>
    <row r="459" spans="2:15" ht="12.75">
      <c r="B459" s="8">
        <v>40107</v>
      </c>
      <c r="C459">
        <v>0.955744</v>
      </c>
      <c r="D459">
        <v>1.03774</v>
      </c>
      <c r="E459">
        <v>-0.0793</v>
      </c>
      <c r="F459">
        <v>0.9969948503</v>
      </c>
      <c r="H459">
        <f t="shared" si="12"/>
        <v>1</v>
      </c>
      <c r="I459">
        <v>0</v>
      </c>
      <c r="K459">
        <f>INIT_AQ*C459/365*(1+D459*E459)*IF($C$9="Y",F459,1)</f>
        <v>8.891081422555372</v>
      </c>
      <c r="L459">
        <f t="shared" si="13"/>
        <v>7.997785131947828</v>
      </c>
      <c r="N459">
        <f>C459/365*(1+D459*E459)</f>
        <v>0.0024029949790690193</v>
      </c>
      <c r="O459">
        <f>NEW_AQ*C459/365*(1+D459*E459)</f>
        <v>7.997785131947832</v>
      </c>
    </row>
    <row r="460" spans="2:15" ht="12.75">
      <c r="B460" s="8">
        <v>40108</v>
      </c>
      <c r="C460">
        <v>0.972988</v>
      </c>
      <c r="D460">
        <v>1.037139</v>
      </c>
      <c r="E460">
        <v>-0.1674</v>
      </c>
      <c r="F460">
        <v>0.9931815626</v>
      </c>
      <c r="H460">
        <f t="shared" si="12"/>
        <v>1</v>
      </c>
      <c r="I460">
        <v>0</v>
      </c>
      <c r="K460">
        <f>INIT_AQ*C460/365*(1+D460*E460)*IF($C$9="Y",F460,1)</f>
        <v>8.150752054605439</v>
      </c>
      <c r="L460">
        <f t="shared" si="13"/>
        <v>7.331837433312023</v>
      </c>
      <c r="N460">
        <f>C460/365*(1+D460*E460)</f>
        <v>0.002202905960704173</v>
      </c>
      <c r="O460">
        <f>NEW_AQ*C460/365*(1+D460*E460)</f>
        <v>7.331837433312028</v>
      </c>
    </row>
    <row r="461" spans="2:15" ht="12.75">
      <c r="B461" s="8">
        <v>40109</v>
      </c>
      <c r="C461">
        <v>0.99915</v>
      </c>
      <c r="D461">
        <v>1.032406</v>
      </c>
      <c r="E461">
        <v>-0.2387</v>
      </c>
      <c r="F461">
        <v>0.990108685</v>
      </c>
      <c r="H461">
        <f t="shared" si="12"/>
        <v>1</v>
      </c>
      <c r="I461">
        <v>0</v>
      </c>
      <c r="K461">
        <f>INIT_AQ*C461/365*(1+D461*E461)*IF($C$9="Y",F461,1)</f>
        <v>7.632381873744847</v>
      </c>
      <c r="L461">
        <f t="shared" si="13"/>
        <v>6.865548449070508</v>
      </c>
      <c r="N461">
        <f>C461/365*(1+D461*E461)</f>
        <v>0.0020628059118229314</v>
      </c>
      <c r="O461">
        <f>NEW_AQ*C461/365*(1+D461*E461)</f>
        <v>6.865548449070511</v>
      </c>
    </row>
    <row r="462" spans="2:15" ht="12.75">
      <c r="B462" s="8">
        <v>40110</v>
      </c>
      <c r="C462">
        <v>1.02965</v>
      </c>
      <c r="D462">
        <v>1.022837</v>
      </c>
      <c r="E462">
        <v>-0.2525</v>
      </c>
      <c r="F462">
        <v>0.9904986989</v>
      </c>
      <c r="H462">
        <f aca="true" t="shared" si="14" ref="H462:H525">IF(B462&gt;=$C$3,IF(B462&lt;$C$4,1,0),0)</f>
        <v>1</v>
      </c>
      <c r="I462">
        <v>0</v>
      </c>
      <c r="K462">
        <f>INIT_AQ*C462/365*(1+D462*E462)*IF($C$9="Y",F462,1)</f>
        <v>7.741880612728869</v>
      </c>
      <c r="L462">
        <f aca="true" t="shared" si="15" ref="L462:L525">(H462-I462)*K462*$D$7</f>
        <v>6.964045734720351</v>
      </c>
      <c r="N462">
        <f>C462/365*(1+D462*E462)</f>
        <v>0.002092400165602397</v>
      </c>
      <c r="O462">
        <f>NEW_AQ*C462/365*(1+D462*E462)</f>
        <v>6.964045734720354</v>
      </c>
    </row>
    <row r="463" spans="2:15" ht="12.75">
      <c r="B463" s="8">
        <v>40111</v>
      </c>
      <c r="C463">
        <v>1.058889</v>
      </c>
      <c r="D463">
        <v>1.023519</v>
      </c>
      <c r="E463">
        <v>-0.2821</v>
      </c>
      <c r="F463">
        <v>0.9889969011</v>
      </c>
      <c r="H463">
        <f t="shared" si="14"/>
        <v>1</v>
      </c>
      <c r="I463">
        <v>0</v>
      </c>
      <c r="K463">
        <f>INIT_AQ*C463/365*(1+D463*E463)*IF($C$9="Y",F463,1)</f>
        <v>7.634681286422427</v>
      </c>
      <c r="L463">
        <f t="shared" si="15"/>
        <v>6.8676168373408375</v>
      </c>
      <c r="N463">
        <f>C463/365*(1+D463*E463)</f>
        <v>0.0020634273747087636</v>
      </c>
      <c r="O463">
        <f>NEW_AQ*C463/365*(1+D463*E463)</f>
        <v>6.867616837340842</v>
      </c>
    </row>
    <row r="464" spans="2:15" ht="12.75">
      <c r="B464" s="8">
        <v>40112</v>
      </c>
      <c r="C464">
        <v>1.043304</v>
      </c>
      <c r="D464">
        <v>1.034884</v>
      </c>
      <c r="E464">
        <v>-0.2423</v>
      </c>
      <c r="F464">
        <v>0.989772915</v>
      </c>
      <c r="H464">
        <f t="shared" si="14"/>
        <v>1</v>
      </c>
      <c r="I464">
        <v>0</v>
      </c>
      <c r="K464">
        <f>INIT_AQ*C464/365*(1+D464*E464)*IF($C$9="Y",F464,1)</f>
        <v>7.924011487972626</v>
      </c>
      <c r="L464">
        <f t="shared" si="15"/>
        <v>7.127877729599835</v>
      </c>
      <c r="N464">
        <f>C464/365*(1+D464*E464)</f>
        <v>0.002141624726479088</v>
      </c>
      <c r="O464">
        <f>NEW_AQ*C464/365*(1+D464*E464)</f>
        <v>7.127877729599839</v>
      </c>
    </row>
    <row r="465" spans="2:15" ht="12.75">
      <c r="B465" s="8">
        <v>40113</v>
      </c>
      <c r="C465">
        <v>1.060556</v>
      </c>
      <c r="D465">
        <v>1.034372</v>
      </c>
      <c r="E465">
        <v>-0.3256</v>
      </c>
      <c r="F465">
        <v>0.9845777267</v>
      </c>
      <c r="H465">
        <f t="shared" si="14"/>
        <v>1</v>
      </c>
      <c r="I465">
        <v>0</v>
      </c>
      <c r="K465">
        <f>INIT_AQ*C465/365*(1+D465*E465)*IF($C$9="Y",F465,1)</f>
        <v>7.1300493109262275</v>
      </c>
      <c r="L465">
        <f t="shared" si="15"/>
        <v>6.413685766538767</v>
      </c>
      <c r="N465">
        <f>C465/365*(1+D465*E465)</f>
        <v>0.0019270403543043858</v>
      </c>
      <c r="O465">
        <f>NEW_AQ*C465/365*(1+D465*E465)</f>
        <v>6.413685766538769</v>
      </c>
    </row>
    <row r="466" spans="2:15" ht="12.75">
      <c r="B466" s="8">
        <v>40114</v>
      </c>
      <c r="C466">
        <v>1.0778</v>
      </c>
      <c r="D466">
        <v>1.033883</v>
      </c>
      <c r="E466">
        <v>-0.3551</v>
      </c>
      <c r="F466">
        <v>0.9828015507</v>
      </c>
      <c r="H466">
        <f t="shared" si="14"/>
        <v>1</v>
      </c>
      <c r="I466">
        <v>0</v>
      </c>
      <c r="K466">
        <f>INIT_AQ*C466/365*(1+D466*E466)*IF($C$9="Y",F466,1)</f>
        <v>6.914491965750854</v>
      </c>
      <c r="L466">
        <f t="shared" si="15"/>
        <v>6.2197856942762115</v>
      </c>
      <c r="N466">
        <f>C466/365*(1+D466*E466)</f>
        <v>0.0018687816123650956</v>
      </c>
      <c r="O466">
        <f>NEW_AQ*C466/365*(1+D466*E466)</f>
        <v>6.219785694276215</v>
      </c>
    </row>
    <row r="467" spans="2:15" ht="12.75">
      <c r="B467" s="8">
        <v>40115</v>
      </c>
      <c r="C467">
        <v>1.096376</v>
      </c>
      <c r="D467">
        <v>1.03337</v>
      </c>
      <c r="E467">
        <v>-0.3544</v>
      </c>
      <c r="F467">
        <v>0.9830140484</v>
      </c>
      <c r="H467">
        <f t="shared" si="14"/>
        <v>1</v>
      </c>
      <c r="I467">
        <v>0</v>
      </c>
      <c r="K467">
        <f>INIT_AQ*C467/365*(1+D467*E467)*IF($C$9="Y",F467,1)</f>
        <v>7.043727946922977</v>
      </c>
      <c r="L467">
        <f t="shared" si="15"/>
        <v>6.336037200657539</v>
      </c>
      <c r="N467">
        <f>C467/365*(1+D467*E467)</f>
        <v>0.0019037102559251288</v>
      </c>
      <c r="O467">
        <f>NEW_AQ*C467/365*(1+D467*E467)</f>
        <v>6.336037200657542</v>
      </c>
    </row>
    <row r="468" spans="2:15" ht="12.75">
      <c r="B468" s="8">
        <v>40116</v>
      </c>
      <c r="C468">
        <v>1.123644</v>
      </c>
      <c r="D468">
        <v>1.029214</v>
      </c>
      <c r="E468">
        <v>-0.3343</v>
      </c>
      <c r="F468">
        <v>0.9854287119</v>
      </c>
      <c r="H468">
        <f t="shared" si="14"/>
        <v>1</v>
      </c>
      <c r="I468">
        <v>0</v>
      </c>
      <c r="K468">
        <f>INIT_AQ*C468/365*(1+D468*E468)*IF($C$9="Y",F468,1)</f>
        <v>7.471324176185841</v>
      </c>
      <c r="L468">
        <f t="shared" si="15"/>
        <v>6.72067238757641</v>
      </c>
      <c r="N468">
        <f>C468/365*(1+D468*E468)</f>
        <v>0.0020192768043745513</v>
      </c>
      <c r="O468">
        <f>NEW_AQ*C468/365*(1+D468*E468)</f>
        <v>6.720672387576412</v>
      </c>
    </row>
    <row r="469" spans="2:15" ht="12.75">
      <c r="B469" s="8">
        <v>40117</v>
      </c>
      <c r="C469">
        <v>1.155748</v>
      </c>
      <c r="D469">
        <v>1.020711</v>
      </c>
      <c r="E469">
        <v>-0.3242</v>
      </c>
      <c r="F469">
        <v>0.987606864</v>
      </c>
      <c r="H469">
        <f t="shared" si="14"/>
        <v>1</v>
      </c>
      <c r="I469">
        <v>0</v>
      </c>
      <c r="K469">
        <f>INIT_AQ*C469/365*(1+D469*E469)*IF($C$9="Y",F469,1)</f>
        <v>7.838872928128606</v>
      </c>
      <c r="L469">
        <f t="shared" si="15"/>
        <v>7.051293130301423</v>
      </c>
      <c r="N469">
        <f>C469/365*(1+D469*E469)</f>
        <v>0.0021186143048996233</v>
      </c>
      <c r="O469">
        <f>NEW_AQ*C469/365*(1+D469*E469)</f>
        <v>7.051293130301427</v>
      </c>
    </row>
    <row r="470" spans="2:15" ht="12.75">
      <c r="B470" s="8">
        <v>40118</v>
      </c>
      <c r="C470">
        <v>1.184855</v>
      </c>
      <c r="D470">
        <v>1.021371</v>
      </c>
      <c r="E470">
        <v>-0.2365</v>
      </c>
      <c r="F470">
        <v>0.9916959547</v>
      </c>
      <c r="H470">
        <f t="shared" si="14"/>
        <v>1</v>
      </c>
      <c r="I470">
        <v>0</v>
      </c>
      <c r="K470">
        <f>INIT_AQ*C470/365*(1+D470*E470)*IF($C$9="Y",F470,1)</f>
        <v>9.109584991763874</v>
      </c>
      <c r="L470">
        <f t="shared" si="15"/>
        <v>8.194335418019895</v>
      </c>
      <c r="N470">
        <f>C470/365*(1+D470*E470)</f>
        <v>0.0024620499977740205</v>
      </c>
      <c r="O470">
        <f>NEW_AQ*C470/365*(1+D470*E470)</f>
        <v>8.1943354180199</v>
      </c>
    </row>
    <row r="471" spans="2:15" ht="12.75">
      <c r="B471" s="8">
        <v>40119</v>
      </c>
      <c r="C471">
        <v>1.16536</v>
      </c>
      <c r="D471">
        <v>1.031616</v>
      </c>
      <c r="E471">
        <v>-0.1562</v>
      </c>
      <c r="F471">
        <v>0.9940427443</v>
      </c>
      <c r="H471">
        <f t="shared" si="14"/>
        <v>1</v>
      </c>
      <c r="I471">
        <v>0</v>
      </c>
      <c r="K471">
        <f>INIT_AQ*C471/365*(1+D471*E471)*IF($C$9="Y",F471,1)</f>
        <v>9.909671801819247</v>
      </c>
      <c r="L471">
        <f t="shared" si="15"/>
        <v>8.914036665777596</v>
      </c>
      <c r="N471">
        <f>C471/365*(1+D471*E471)</f>
        <v>0.0026782896761673642</v>
      </c>
      <c r="O471">
        <f>NEW_AQ*C471/365*(1+D471*E471)</f>
        <v>8.914036665777601</v>
      </c>
    </row>
    <row r="472" spans="2:15" ht="12.75">
      <c r="B472" s="8">
        <v>40120</v>
      </c>
      <c r="C472">
        <v>1.182611</v>
      </c>
      <c r="D472">
        <v>1.031205</v>
      </c>
      <c r="E472">
        <v>-0.1244</v>
      </c>
      <c r="F472">
        <v>0.9953368187</v>
      </c>
      <c r="H472">
        <f t="shared" si="14"/>
        <v>1</v>
      </c>
      <c r="I472">
        <v>0</v>
      </c>
      <c r="K472">
        <f>INIT_AQ*C472/365*(1+D472*E472)*IF($C$9="Y",F472,1)</f>
        <v>10.4502537613626</v>
      </c>
      <c r="L472">
        <f t="shared" si="15"/>
        <v>9.400305787964136</v>
      </c>
      <c r="N472">
        <f>C472/365*(1+D472*E472)</f>
        <v>0.0028243929084763785</v>
      </c>
      <c r="O472">
        <f>NEW_AQ*C472/365*(1+D472*E472)</f>
        <v>9.40030578796414</v>
      </c>
    </row>
    <row r="473" spans="2:15" ht="12.75">
      <c r="B473" s="8">
        <v>40121</v>
      </c>
      <c r="C473">
        <v>1.199855</v>
      </c>
      <c r="D473">
        <v>1.030812</v>
      </c>
      <c r="E473">
        <v>-0.0618</v>
      </c>
      <c r="F473">
        <v>0.9974311094</v>
      </c>
      <c r="H473">
        <f t="shared" si="14"/>
        <v>1</v>
      </c>
      <c r="I473">
        <v>0</v>
      </c>
      <c r="K473">
        <f>INIT_AQ*C473/365*(1+D473*E473)*IF($C$9="Y",F473,1)</f>
        <v>11.388085235587475</v>
      </c>
      <c r="L473">
        <f t="shared" si="15"/>
        <v>10.243912348781423</v>
      </c>
      <c r="N473">
        <f>C473/365*(1+D473*E473)</f>
        <v>0.003077860874483101</v>
      </c>
      <c r="O473">
        <f>NEW_AQ*C473/365*(1+D473*E473)</f>
        <v>10.24391234878143</v>
      </c>
    </row>
    <row r="474" spans="2:15" ht="12.75">
      <c r="B474" s="8">
        <v>40122</v>
      </c>
      <c r="C474">
        <v>1.217107</v>
      </c>
      <c r="D474">
        <v>1.030423</v>
      </c>
      <c r="E474">
        <v>-0.0867</v>
      </c>
      <c r="F474">
        <v>0.9965671254</v>
      </c>
      <c r="H474">
        <f t="shared" si="14"/>
        <v>1</v>
      </c>
      <c r="I474">
        <v>0</v>
      </c>
      <c r="K474">
        <f>INIT_AQ*C474/365*(1+D474*E474)*IF($C$9="Y",F474,1)</f>
        <v>11.235566900027216</v>
      </c>
      <c r="L474">
        <f t="shared" si="15"/>
        <v>10.106717690615456</v>
      </c>
      <c r="N474">
        <f>C474/365*(1+D474*E474)</f>
        <v>0.003036639702710058</v>
      </c>
      <c r="O474">
        <f>NEW_AQ*C474/365*(1+D474*E474)</f>
        <v>10.10671769061546</v>
      </c>
    </row>
    <row r="475" spans="2:15" ht="12.75">
      <c r="B475" s="8">
        <v>40123</v>
      </c>
      <c r="C475">
        <v>1.245458</v>
      </c>
      <c r="D475">
        <v>1.026708</v>
      </c>
      <c r="E475">
        <v>-0.1052</v>
      </c>
      <c r="F475">
        <v>0.9962249825</v>
      </c>
      <c r="H475">
        <f t="shared" si="14"/>
        <v>1</v>
      </c>
      <c r="I475">
        <v>0</v>
      </c>
      <c r="K475">
        <f>INIT_AQ*C475/365*(1+D475*E475)*IF($C$9="Y",F475,1)</f>
        <v>11.261547858912769</v>
      </c>
      <c r="L475">
        <f t="shared" si="15"/>
        <v>10.130088315268774</v>
      </c>
      <c r="N475">
        <f>C475/365*(1+D475*E475)</f>
        <v>0.0030436615834899374</v>
      </c>
      <c r="O475">
        <f>NEW_AQ*C475/365*(1+D475*E475)</f>
        <v>10.130088315268779</v>
      </c>
    </row>
    <row r="476" spans="2:15" ht="12.75">
      <c r="B476" s="8">
        <v>40124</v>
      </c>
      <c r="C476">
        <v>1.277781</v>
      </c>
      <c r="D476">
        <v>1.019051</v>
      </c>
      <c r="E476">
        <v>-0.0568</v>
      </c>
      <c r="F476">
        <v>0.9978542257</v>
      </c>
      <c r="H476">
        <f t="shared" si="14"/>
        <v>1</v>
      </c>
      <c r="I476">
        <v>0</v>
      </c>
      <c r="K476">
        <f>INIT_AQ*C476/365*(1+D476*E476)*IF($C$9="Y",F476,1)</f>
        <v>12.203110462834404</v>
      </c>
      <c r="L476">
        <f t="shared" si="15"/>
        <v>10.977051135262636</v>
      </c>
      <c r="N476">
        <f>C476/365*(1+D476*E476)</f>
        <v>0.003298137962928217</v>
      </c>
      <c r="O476">
        <f>NEW_AQ*C476/365*(1+D476*E476)</f>
        <v>10.97705113526264</v>
      </c>
    </row>
    <row r="477" spans="2:15" ht="12.75">
      <c r="B477" s="8">
        <v>40125</v>
      </c>
      <c r="C477">
        <v>1.308079</v>
      </c>
      <c r="D477">
        <v>1.019673</v>
      </c>
      <c r="E477">
        <v>-0.0052</v>
      </c>
      <c r="F477">
        <v>0.9990407738</v>
      </c>
      <c r="H477">
        <f t="shared" si="14"/>
        <v>1</v>
      </c>
      <c r="I477">
        <v>0</v>
      </c>
      <c r="K477">
        <f>INIT_AQ*C477/365*(1+D477*E477)*IF($C$9="Y",F477,1)</f>
        <v>13.189670523270319</v>
      </c>
      <c r="L477">
        <f t="shared" si="15"/>
        <v>11.864490470044947</v>
      </c>
      <c r="N477">
        <f>C477/365*(1+D477*E477)</f>
        <v>0.003564775817100087</v>
      </c>
      <c r="O477">
        <f>NEW_AQ*C477/365*(1+D477*E477)</f>
        <v>11.864490470044956</v>
      </c>
    </row>
    <row r="478" spans="2:15" ht="12.75">
      <c r="B478" s="8">
        <v>40126</v>
      </c>
      <c r="C478">
        <v>1.283443</v>
      </c>
      <c r="D478">
        <v>1.029041</v>
      </c>
      <c r="E478">
        <v>0.0877</v>
      </c>
      <c r="F478">
        <v>1.0012485055</v>
      </c>
      <c r="H478">
        <f t="shared" si="14"/>
        <v>1</v>
      </c>
      <c r="I478">
        <v>0</v>
      </c>
      <c r="K478">
        <f>INIT_AQ*C478/365*(1+D478*E478)*IF($C$9="Y",F478,1)</f>
        <v>14.18437825277866</v>
      </c>
      <c r="L478">
        <f t="shared" si="15"/>
        <v>12.759258869028852</v>
      </c>
      <c r="N478">
        <f>C478/365*(1+D478*E478)</f>
        <v>0.003833615743994233</v>
      </c>
      <c r="O478">
        <f>NEW_AQ*C478/365*(1+D478*E478)</f>
        <v>12.759258869028859</v>
      </c>
    </row>
    <row r="479" spans="2:15" ht="12.75">
      <c r="B479" s="8">
        <v>40127</v>
      </c>
      <c r="C479">
        <v>1.300687</v>
      </c>
      <c r="D479">
        <v>1.028707</v>
      </c>
      <c r="E479">
        <v>0.0854</v>
      </c>
      <c r="F479">
        <v>1.0010787584</v>
      </c>
      <c r="H479">
        <f t="shared" si="14"/>
        <v>1</v>
      </c>
      <c r="I479">
        <v>0</v>
      </c>
      <c r="K479">
        <f>INIT_AQ*C479/365*(1+D479*E479)*IF($C$9="Y",F479,1)</f>
        <v>14.343373422311261</v>
      </c>
      <c r="L479">
        <f t="shared" si="15"/>
        <v>12.902279626854043</v>
      </c>
      <c r="N479">
        <f>C479/365*(1+D479*E479)</f>
        <v>0.0038765874114354754</v>
      </c>
      <c r="O479">
        <f>NEW_AQ*C479/365*(1+D479*E479)</f>
        <v>12.902279626854048</v>
      </c>
    </row>
    <row r="480" spans="2:15" ht="12.75">
      <c r="B480" s="8">
        <v>40128</v>
      </c>
      <c r="C480">
        <v>1.316607</v>
      </c>
      <c r="D480">
        <v>1.028405</v>
      </c>
      <c r="E480">
        <v>-0.0519</v>
      </c>
      <c r="F480">
        <v>0.9978739832</v>
      </c>
      <c r="H480">
        <f t="shared" si="14"/>
        <v>1</v>
      </c>
      <c r="I480">
        <v>0</v>
      </c>
      <c r="K480">
        <f>INIT_AQ*C480/365*(1+D480*E480)*IF($C$9="Y",F480,1)</f>
        <v>12.634071992468565</v>
      </c>
      <c r="L480">
        <f t="shared" si="15"/>
        <v>11.36471350728925</v>
      </c>
      <c r="N480">
        <f>C480/365*(1+D480*E480)</f>
        <v>0.0034146140520185304</v>
      </c>
      <c r="O480">
        <f>NEW_AQ*C480/365*(1+D480*E480)</f>
        <v>11.364713507289254</v>
      </c>
    </row>
    <row r="481" spans="2:15" ht="12.75">
      <c r="B481" s="8">
        <v>40129</v>
      </c>
      <c r="C481">
        <v>1.332527</v>
      </c>
      <c r="D481">
        <v>1.028109</v>
      </c>
      <c r="E481">
        <v>-0.18</v>
      </c>
      <c r="F481">
        <v>0.9938165161</v>
      </c>
      <c r="H481">
        <f t="shared" si="14"/>
        <v>1</v>
      </c>
      <c r="I481">
        <v>0</v>
      </c>
      <c r="K481">
        <f>INIT_AQ*C481/365*(1+D481*E481)*IF($C$9="Y",F481,1)</f>
        <v>11.008058139832773</v>
      </c>
      <c r="L481">
        <f t="shared" si="15"/>
        <v>9.902066974555762</v>
      </c>
      <c r="N481">
        <f>C481/365*(1+D481*E481)</f>
        <v>0.002975150848603452</v>
      </c>
      <c r="O481">
        <f>NEW_AQ*C481/365*(1+D481*E481)</f>
        <v>9.902066974555767</v>
      </c>
    </row>
    <row r="482" spans="2:15" ht="12.75">
      <c r="B482" s="8">
        <v>40130</v>
      </c>
      <c r="C482">
        <v>1.360582</v>
      </c>
      <c r="D482">
        <v>1.024752</v>
      </c>
      <c r="E482">
        <v>-0.2242</v>
      </c>
      <c r="F482">
        <v>0.9925716296</v>
      </c>
      <c r="H482">
        <f t="shared" si="14"/>
        <v>1</v>
      </c>
      <c r="I482">
        <v>0</v>
      </c>
      <c r="K482">
        <f>INIT_AQ*C482/365*(1+D482*E482)*IF($C$9="Y",F482,1)</f>
        <v>10.623451191497766</v>
      </c>
      <c r="L482">
        <f t="shared" si="15"/>
        <v>9.556101890349675</v>
      </c>
      <c r="N482">
        <f>C482/365*(1+D482*E482)</f>
        <v>0.0028712030247291264</v>
      </c>
      <c r="O482">
        <f>NEW_AQ*C482/365*(1+D482*E482)</f>
        <v>9.55610189034968</v>
      </c>
    </row>
    <row r="483" spans="2:15" ht="12.75">
      <c r="B483" s="8">
        <v>40131</v>
      </c>
      <c r="C483">
        <v>1.394385</v>
      </c>
      <c r="D483">
        <v>1.01774</v>
      </c>
      <c r="E483">
        <v>-0.1792</v>
      </c>
      <c r="F483">
        <v>0.9946627679</v>
      </c>
      <c r="H483">
        <f t="shared" si="14"/>
        <v>1</v>
      </c>
      <c r="I483">
        <v>0</v>
      </c>
      <c r="K483">
        <f>INIT_AQ*C483/365*(1+D483*E483)*IF($C$9="Y",F483,1)</f>
        <v>11.556959599015627</v>
      </c>
      <c r="L483">
        <f t="shared" si="15"/>
        <v>10.395819727513386</v>
      </c>
      <c r="N483">
        <f>C483/365*(1+D483*E483)</f>
        <v>0.0031235025943285475</v>
      </c>
      <c r="O483">
        <f>NEW_AQ*C483/365*(1+D483*E483)</f>
        <v>10.395819727513391</v>
      </c>
    </row>
    <row r="484" spans="2:15" ht="12.75">
      <c r="B484" s="8">
        <v>40132</v>
      </c>
      <c r="C484">
        <v>1.423086</v>
      </c>
      <c r="D484">
        <v>1.018354</v>
      </c>
      <c r="E484">
        <v>-0.2173</v>
      </c>
      <c r="F484">
        <v>0.9934053179</v>
      </c>
      <c r="H484">
        <f t="shared" si="14"/>
        <v>1</v>
      </c>
      <c r="I484">
        <v>0</v>
      </c>
      <c r="K484">
        <f>INIT_AQ*C484/365*(1+D484*E484)*IF($C$9="Y",F484,1)</f>
        <v>11.233541452903616</v>
      </c>
      <c r="L484">
        <f t="shared" si="15"/>
        <v>10.104895742292097</v>
      </c>
      <c r="N484">
        <f>C484/365*(1+D484*E484)</f>
        <v>0.0030360922845685447</v>
      </c>
      <c r="O484">
        <f>NEW_AQ*C484/365*(1+D484*E484)</f>
        <v>10.104895742292104</v>
      </c>
    </row>
    <row r="485" spans="2:15" ht="12.75">
      <c r="B485" s="8">
        <v>40133</v>
      </c>
      <c r="C485">
        <v>1.394883</v>
      </c>
      <c r="D485">
        <v>1.027017</v>
      </c>
      <c r="E485">
        <v>-0.219</v>
      </c>
      <c r="F485">
        <v>0.9943658758</v>
      </c>
      <c r="H485">
        <f t="shared" si="14"/>
        <v>1</v>
      </c>
      <c r="I485">
        <v>0</v>
      </c>
      <c r="K485">
        <f>INIT_AQ*C485/365*(1+D485*E485)*IF($C$9="Y",F485,1)</f>
        <v>10.959607673109279</v>
      </c>
      <c r="L485">
        <f t="shared" si="15"/>
        <v>9.858484377121206</v>
      </c>
      <c r="N485">
        <f>C485/365*(1+D485*E485)</f>
        <v>0.0029620561278673727</v>
      </c>
      <c r="O485">
        <f>NEW_AQ*C485/365*(1+D485*E485)</f>
        <v>9.858484377121211</v>
      </c>
    </row>
    <row r="486" spans="2:15" ht="12.75">
      <c r="B486" s="8">
        <v>40134</v>
      </c>
      <c r="C486">
        <v>1.409479</v>
      </c>
      <c r="D486">
        <v>1.026773</v>
      </c>
      <c r="E486">
        <v>-0.1974</v>
      </c>
      <c r="F486">
        <v>0.9951555304</v>
      </c>
      <c r="H486">
        <f t="shared" si="14"/>
        <v>1</v>
      </c>
      <c r="I486">
        <v>0</v>
      </c>
      <c r="K486">
        <f>INIT_AQ*C486/365*(1+D486*E486)*IF($C$9="Y",F486,1)</f>
        <v>11.391932662964955</v>
      </c>
      <c r="L486">
        <f t="shared" si="15"/>
        <v>10.247373221088564</v>
      </c>
      <c r="N486">
        <f>C486/365*(1+D486*E486)</f>
        <v>0.003078900719720258</v>
      </c>
      <c r="O486">
        <f>NEW_AQ*C486/365*(1+D486*E486)</f>
        <v>10.24737322108857</v>
      </c>
    </row>
    <row r="487" spans="2:15" ht="12.75">
      <c r="B487" s="8">
        <v>40135</v>
      </c>
      <c r="C487">
        <v>1.424067</v>
      </c>
      <c r="D487">
        <v>1.026541</v>
      </c>
      <c r="E487">
        <v>-0.2439</v>
      </c>
      <c r="F487">
        <v>0.9935809785</v>
      </c>
      <c r="H487">
        <f t="shared" si="14"/>
        <v>1</v>
      </c>
      <c r="I487">
        <v>0</v>
      </c>
      <c r="K487">
        <f>INIT_AQ*C487/365*(1+D487*E487)*IF($C$9="Y",F487,1)</f>
        <v>10.821421168475176</v>
      </c>
      <c r="L487">
        <f t="shared" si="15"/>
        <v>9.734181615772652</v>
      </c>
      <c r="N487">
        <f>C487/365*(1+D487*E487)</f>
        <v>0.00292470842391221</v>
      </c>
      <c r="O487">
        <f>NEW_AQ*C487/365*(1+D487*E487)</f>
        <v>9.734181615772657</v>
      </c>
    </row>
    <row r="488" spans="2:15" ht="12.75">
      <c r="B488" s="8">
        <v>40136</v>
      </c>
      <c r="C488">
        <v>1.438663</v>
      </c>
      <c r="D488">
        <v>1.026307</v>
      </c>
      <c r="E488">
        <v>-0.3185</v>
      </c>
      <c r="F488">
        <v>0.9904325017</v>
      </c>
      <c r="H488">
        <f t="shared" si="14"/>
        <v>1</v>
      </c>
      <c r="I488">
        <v>0</v>
      </c>
      <c r="K488">
        <f>INIT_AQ*C488/365*(1+D488*E488)*IF($C$9="Y",F488,1)</f>
        <v>9.81660273824194</v>
      </c>
      <c r="L488">
        <f t="shared" si="15"/>
        <v>8.830318348786978</v>
      </c>
      <c r="N488">
        <f>C488/365*(1+D488*E488)</f>
        <v>0.002653135875200524</v>
      </c>
      <c r="O488">
        <f>NEW_AQ*C488/365*(1+D488*E488)</f>
        <v>8.830318348786982</v>
      </c>
    </row>
    <row r="489" spans="2:15" ht="12.75">
      <c r="B489" s="8">
        <v>40137</v>
      </c>
      <c r="C489">
        <v>1.464996</v>
      </c>
      <c r="D489">
        <v>1.023243</v>
      </c>
      <c r="E489">
        <v>-0.3258</v>
      </c>
      <c r="F489">
        <v>0.9903710827</v>
      </c>
      <c r="H489">
        <f t="shared" si="14"/>
        <v>1</v>
      </c>
      <c r="I489">
        <v>0</v>
      </c>
      <c r="K489">
        <f>INIT_AQ*C489/365*(1+D489*E489)*IF($C$9="Y",F489,1)</f>
        <v>9.899846908168021</v>
      </c>
      <c r="L489">
        <f t="shared" si="15"/>
        <v>8.905198889512562</v>
      </c>
      <c r="N489">
        <f>C489/365*(1+D489*E489)</f>
        <v>0.0026756342995048706</v>
      </c>
      <c r="O489">
        <f>NEW_AQ*C489/365*(1+D489*E489)</f>
        <v>8.905198889512565</v>
      </c>
    </row>
    <row r="490" spans="2:15" ht="12.75">
      <c r="B490" s="8">
        <v>40138</v>
      </c>
      <c r="C490">
        <v>1.498791</v>
      </c>
      <c r="D490">
        <v>1.016737</v>
      </c>
      <c r="E490">
        <v>-0.3407</v>
      </c>
      <c r="F490">
        <v>0.9906476445</v>
      </c>
      <c r="H490">
        <f t="shared" si="14"/>
        <v>1</v>
      </c>
      <c r="I490">
        <v>0</v>
      </c>
      <c r="K490">
        <f>INIT_AQ*C490/365*(1+D490*E490)*IF($C$9="Y",F490,1)</f>
        <v>9.930256216836302</v>
      </c>
      <c r="L490">
        <f t="shared" si="15"/>
        <v>8.932552942993954</v>
      </c>
      <c r="N490">
        <f>C490/365*(1+D490*E490)</f>
        <v>0.0026838530315773787</v>
      </c>
      <c r="O490">
        <f>NEW_AQ*C490/365*(1+D490*E490)</f>
        <v>8.932552942993958</v>
      </c>
    </row>
    <row r="491" spans="2:15" ht="12.75">
      <c r="B491" s="8">
        <v>40139</v>
      </c>
      <c r="C491">
        <v>1.527142</v>
      </c>
      <c r="D491">
        <v>1.017331</v>
      </c>
      <c r="E491">
        <v>-0.2002</v>
      </c>
      <c r="F491">
        <v>0.9954656428</v>
      </c>
      <c r="H491">
        <f t="shared" si="14"/>
        <v>1</v>
      </c>
      <c r="I491">
        <v>0</v>
      </c>
      <c r="K491">
        <f>INIT_AQ*C491/365*(1+D491*E491)*IF($C$9="Y",F491,1)</f>
        <v>12.32768532847671</v>
      </c>
      <c r="L491">
        <f t="shared" si="15"/>
        <v>11.089109833287928</v>
      </c>
      <c r="N491">
        <f>C491/365*(1+D491*E491)</f>
        <v>0.003331806845534246</v>
      </c>
      <c r="O491">
        <f>NEW_AQ*C491/365*(1+D491*E491)</f>
        <v>11.089109833287933</v>
      </c>
    </row>
    <row r="492" spans="2:15" ht="12.75">
      <c r="B492" s="8">
        <v>40140</v>
      </c>
      <c r="C492">
        <v>1.493059</v>
      </c>
      <c r="D492">
        <v>1.025482</v>
      </c>
      <c r="E492">
        <v>-0.1892</v>
      </c>
      <c r="F492">
        <v>0.9954004699</v>
      </c>
      <c r="H492">
        <f t="shared" si="14"/>
        <v>1</v>
      </c>
      <c r="I492">
        <v>0</v>
      </c>
      <c r="K492">
        <f>INIT_AQ*C492/365*(1+D492*E492)*IF($C$9="Y",F492,1)</f>
        <v>12.198584836132117</v>
      </c>
      <c r="L492">
        <f t="shared" si="15"/>
        <v>10.9729802030293</v>
      </c>
      <c r="N492">
        <f>C492/365*(1+D492*E492)</f>
        <v>0.0032969148205762478</v>
      </c>
      <c r="O492">
        <f>NEW_AQ*C492/365*(1+D492*E492)</f>
        <v>10.972980203029305</v>
      </c>
    </row>
    <row r="493" spans="2:15" ht="12.75">
      <c r="B493" s="8">
        <v>40141</v>
      </c>
      <c r="C493">
        <v>1.506323</v>
      </c>
      <c r="D493">
        <v>1.025293</v>
      </c>
      <c r="E493">
        <v>-0.2535</v>
      </c>
      <c r="F493">
        <v>0.9931128248</v>
      </c>
      <c r="H493">
        <f t="shared" si="14"/>
        <v>1</v>
      </c>
      <c r="I493">
        <v>0</v>
      </c>
      <c r="K493">
        <f>INIT_AQ*C493/365*(1+D493*E493)*IF($C$9="Y",F493,1)</f>
        <v>11.300833106838358</v>
      </c>
      <c r="L493">
        <f t="shared" si="15"/>
        <v>10.165426533066116</v>
      </c>
      <c r="N493">
        <f>C493/365*(1+D493*E493)</f>
        <v>0.0030542792180644207</v>
      </c>
      <c r="O493">
        <f>NEW_AQ*C493/365*(1+D493*E493)</f>
        <v>10.16542653306612</v>
      </c>
    </row>
    <row r="494" spans="2:15" ht="12.75">
      <c r="B494" s="8">
        <v>40142</v>
      </c>
      <c r="C494">
        <v>1.519595</v>
      </c>
      <c r="D494">
        <v>1.0251</v>
      </c>
      <c r="E494">
        <v>-0.2413</v>
      </c>
      <c r="F494">
        <v>0.9937731436</v>
      </c>
      <c r="H494">
        <f t="shared" si="14"/>
        <v>1</v>
      </c>
      <c r="I494">
        <v>0</v>
      </c>
      <c r="K494">
        <f>INIT_AQ*C494/365*(1+D494*E494)*IF($C$9="Y",F494,1)</f>
        <v>11.593804046000152</v>
      </c>
      <c r="L494">
        <f t="shared" si="15"/>
        <v>10.428962374204273</v>
      </c>
      <c r="N494">
        <f>C494/365*(1+D494*E494)</f>
        <v>0.003133460552973014</v>
      </c>
      <c r="O494">
        <f>NEW_AQ*C494/365*(1+D494*E494)</f>
        <v>10.428962374204279</v>
      </c>
    </row>
    <row r="495" spans="2:15" ht="12.75">
      <c r="B495" s="8">
        <v>40143</v>
      </c>
      <c r="C495">
        <v>1.532859</v>
      </c>
      <c r="D495">
        <v>1.024917</v>
      </c>
      <c r="E495">
        <v>-0.1433</v>
      </c>
      <c r="F495">
        <v>0.9969810233</v>
      </c>
      <c r="H495">
        <f t="shared" si="14"/>
        <v>1</v>
      </c>
      <c r="I495">
        <v>0</v>
      </c>
      <c r="K495">
        <f>INIT_AQ*C495/365*(1+D495*E495)*IF($C$9="Y",F495,1)</f>
        <v>13.256411390507925</v>
      </c>
      <c r="L495">
        <f t="shared" si="15"/>
        <v>11.924525812239892</v>
      </c>
      <c r="N495">
        <f>C495/365*(1+D495*E495)</f>
        <v>0.003582813889326466</v>
      </c>
      <c r="O495">
        <f>NEW_AQ*C495/365*(1+D495*E495)</f>
        <v>11.924525812239898</v>
      </c>
    </row>
    <row r="496" spans="2:15" ht="12.75">
      <c r="B496" s="8">
        <v>40144</v>
      </c>
      <c r="C496">
        <v>1.558701</v>
      </c>
      <c r="D496">
        <v>1.022061</v>
      </c>
      <c r="E496">
        <v>-0.0645</v>
      </c>
      <c r="F496">
        <v>0.9988885024</v>
      </c>
      <c r="H496">
        <f t="shared" si="14"/>
        <v>1</v>
      </c>
      <c r="I496">
        <v>0</v>
      </c>
      <c r="K496">
        <f>INIT_AQ*C496/365*(1+D496*E496)*IF($C$9="Y",F496,1)</f>
        <v>14.758913335523527</v>
      </c>
      <c r="L496">
        <f t="shared" si="15"/>
        <v>13.276069808461083</v>
      </c>
      <c r="N496">
        <f>C496/365*(1+D496*E496)</f>
        <v>0.00398889549608744</v>
      </c>
      <c r="O496">
        <f>NEW_AQ*C496/365*(1+D496*E496)</f>
        <v>13.276069808461088</v>
      </c>
    </row>
    <row r="497" spans="2:15" ht="12.75">
      <c r="B497" s="8">
        <v>40145</v>
      </c>
      <c r="C497">
        <v>1.590993</v>
      </c>
      <c r="D497">
        <v>1.01596</v>
      </c>
      <c r="E497">
        <v>-0.0322</v>
      </c>
      <c r="F497">
        <v>0.9993594033</v>
      </c>
      <c r="H497">
        <f t="shared" si="14"/>
        <v>1</v>
      </c>
      <c r="I497">
        <v>0</v>
      </c>
      <c r="K497">
        <f>INIT_AQ*C497/365*(1+D497*E497)*IF($C$9="Y",F497,1)</f>
        <v>15.60026838772581</v>
      </c>
      <c r="L497">
        <f t="shared" si="15"/>
        <v>14.032893034724896</v>
      </c>
      <c r="N497">
        <f>C497/365*(1+D497*E497)</f>
        <v>0.004216288753439408</v>
      </c>
      <c r="O497">
        <f>NEW_AQ*C497/365*(1+D497*E497)</f>
        <v>14.032893034724905</v>
      </c>
    </row>
    <row r="498" spans="2:15" ht="12.75">
      <c r="B498" s="8">
        <v>40146</v>
      </c>
      <c r="C498">
        <v>1.618876</v>
      </c>
      <c r="D498">
        <v>1.016537</v>
      </c>
      <c r="E498">
        <v>-0.091</v>
      </c>
      <c r="F498">
        <v>0.9983611774</v>
      </c>
      <c r="H498">
        <f t="shared" si="14"/>
        <v>1</v>
      </c>
      <c r="I498">
        <v>0</v>
      </c>
      <c r="K498">
        <f>INIT_AQ*C498/365*(1+D498*E498)*IF($C$9="Y",F498,1)</f>
        <v>14.892470510802408</v>
      </c>
      <c r="L498">
        <f t="shared" si="15"/>
        <v>13.396208354037846</v>
      </c>
      <c r="N498">
        <f>C498/365*(1+D498*E498)</f>
        <v>0.004024992029946597</v>
      </c>
      <c r="O498">
        <f>NEW_AQ*C498/365*(1+D498*E498)</f>
        <v>13.396208354037853</v>
      </c>
    </row>
    <row r="499" spans="2:15" ht="12.75">
      <c r="B499" s="8">
        <v>40147</v>
      </c>
      <c r="C499">
        <v>1.579295</v>
      </c>
      <c r="D499">
        <v>1.024292</v>
      </c>
      <c r="E499">
        <v>0.0102</v>
      </c>
      <c r="F499">
        <v>1.0003097381</v>
      </c>
      <c r="H499">
        <f t="shared" si="14"/>
        <v>1</v>
      </c>
      <c r="I499">
        <v>0</v>
      </c>
      <c r="K499">
        <f>INIT_AQ*C499/365*(1+D499*E499)*IF($C$9="Y",F499,1)</f>
        <v>16.17655331368889</v>
      </c>
      <c r="L499">
        <f t="shared" si="15"/>
        <v>14.551278008788994</v>
      </c>
      <c r="N499">
        <f>C499/365*(1+D499*E499)</f>
        <v>0.004372041436132131</v>
      </c>
      <c r="O499">
        <f>NEW_AQ*C499/365*(1+D499*E499)</f>
        <v>14.551278008789001</v>
      </c>
    </row>
    <row r="500" spans="2:15" ht="12.75">
      <c r="B500" s="8">
        <v>40148</v>
      </c>
      <c r="C500">
        <v>1.591235</v>
      </c>
      <c r="D500">
        <v>1.024138</v>
      </c>
      <c r="E500">
        <v>0.0416</v>
      </c>
      <c r="F500">
        <v>1.0008148414</v>
      </c>
      <c r="H500">
        <f t="shared" si="14"/>
        <v>1</v>
      </c>
      <c r="I500">
        <v>0</v>
      </c>
      <c r="K500">
        <f>INIT_AQ*C500/365*(1+D500*E500)*IF($C$9="Y",F500,1)</f>
        <v>16.817546136843248</v>
      </c>
      <c r="L500">
        <f t="shared" si="15"/>
        <v>15.127869609637905</v>
      </c>
      <c r="N500">
        <f>C500/365*(1+D500*E500)</f>
        <v>0.004545282739687364</v>
      </c>
      <c r="O500">
        <f>NEW_AQ*C500/365*(1+D500*E500)</f>
        <v>15.127869609637912</v>
      </c>
    </row>
    <row r="501" spans="2:15" ht="12.75">
      <c r="B501" s="8">
        <v>40149</v>
      </c>
      <c r="C501">
        <v>1.60185</v>
      </c>
      <c r="D501">
        <v>1.024</v>
      </c>
      <c r="E501">
        <v>-0.1229</v>
      </c>
      <c r="F501">
        <v>0.9974208363</v>
      </c>
      <c r="H501">
        <f t="shared" si="14"/>
        <v>1</v>
      </c>
      <c r="I501">
        <v>0</v>
      </c>
      <c r="K501">
        <f>INIT_AQ*C501/365*(1+D501*E501)*IF($C$9="Y",F501,1)</f>
        <v>14.19439432188493</v>
      </c>
      <c r="L501">
        <f t="shared" si="15"/>
        <v>12.76826861315013</v>
      </c>
      <c r="N501">
        <f>C501/365*(1+D501*E501)</f>
        <v>0.0038363227896986304</v>
      </c>
      <c r="O501">
        <f>NEW_AQ*C501/365*(1+D501*E501)</f>
        <v>12.768268613150138</v>
      </c>
    </row>
    <row r="502" spans="2:15" ht="12.75">
      <c r="B502" s="8">
        <v>40150</v>
      </c>
      <c r="C502">
        <v>1.612466</v>
      </c>
      <c r="D502">
        <v>1.023865</v>
      </c>
      <c r="E502">
        <v>-0.055</v>
      </c>
      <c r="F502">
        <v>0.9989813827</v>
      </c>
      <c r="H502">
        <f t="shared" si="14"/>
        <v>1</v>
      </c>
      <c r="I502">
        <v>0</v>
      </c>
      <c r="K502">
        <f>INIT_AQ*C502/365*(1+D502*E502)*IF($C$9="Y",F502,1)</f>
        <v>15.425085982269001</v>
      </c>
      <c r="L502">
        <f t="shared" si="15"/>
        <v>13.875311389573497</v>
      </c>
      <c r="N502">
        <f>C502/365*(1+D502*E502)</f>
        <v>0.00416894215737</v>
      </c>
      <c r="O502">
        <f>NEW_AQ*C502/365*(1+D502*E502)</f>
        <v>13.875311389573502</v>
      </c>
    </row>
    <row r="503" spans="2:15" ht="12.75">
      <c r="B503" s="8">
        <v>40151</v>
      </c>
      <c r="C503">
        <v>1.636346</v>
      </c>
      <c r="D503">
        <v>1.021182</v>
      </c>
      <c r="E503">
        <v>-0.0169</v>
      </c>
      <c r="F503">
        <v>1.0002639885</v>
      </c>
      <c r="H503">
        <f t="shared" si="14"/>
        <v>1</v>
      </c>
      <c r="I503">
        <v>0</v>
      </c>
      <c r="K503">
        <f>INIT_AQ*C503/365*(1+D503*E503)*IF($C$9="Y",F503,1)</f>
        <v>16.30134829377211</v>
      </c>
      <c r="L503">
        <f t="shared" si="15"/>
        <v>14.663534706126097</v>
      </c>
      <c r="N503">
        <f>C503/365*(1+D503*E503)</f>
        <v>0.004405769809127599</v>
      </c>
      <c r="O503">
        <f>NEW_AQ*C503/365*(1+D503*E503)</f>
        <v>14.663534706126105</v>
      </c>
    </row>
    <row r="504" spans="2:15" ht="12.75">
      <c r="B504" s="8">
        <v>40152</v>
      </c>
      <c r="C504">
        <v>1.668272</v>
      </c>
      <c r="D504">
        <v>1.01538</v>
      </c>
      <c r="E504">
        <v>-0.162</v>
      </c>
      <c r="F504">
        <v>0.9970987268</v>
      </c>
      <c r="H504">
        <f t="shared" si="14"/>
        <v>1</v>
      </c>
      <c r="I504">
        <v>0</v>
      </c>
      <c r="K504">
        <f>INIT_AQ*C504/365*(1+D504*E504)*IF($C$9="Y",F504,1)</f>
        <v>14.129492449309632</v>
      </c>
      <c r="L504">
        <f t="shared" si="15"/>
        <v>12.709887499891908</v>
      </c>
      <c r="N504">
        <f>C504/365*(1+D504*E504)</f>
        <v>0.0038187817430566577</v>
      </c>
      <c r="O504">
        <f>NEW_AQ*C504/365*(1+D504*E504)</f>
        <v>12.709887499891915</v>
      </c>
    </row>
    <row r="505" spans="2:15" ht="12.75">
      <c r="B505" s="8">
        <v>40153</v>
      </c>
      <c r="C505">
        <v>1.694185</v>
      </c>
      <c r="D505">
        <v>1.015948</v>
      </c>
      <c r="E505">
        <v>-0.2186</v>
      </c>
      <c r="F505">
        <v>0.9958772681</v>
      </c>
      <c r="H505">
        <f t="shared" si="14"/>
        <v>1</v>
      </c>
      <c r="I505">
        <v>0</v>
      </c>
      <c r="K505">
        <f>INIT_AQ*C505/365*(1+D505*E505)*IF($C$9="Y",F505,1)</f>
        <v>13.359836690492628</v>
      </c>
      <c r="L505">
        <f t="shared" si="15"/>
        <v>12.017559863686827</v>
      </c>
      <c r="N505">
        <f>C505/365*(1+D505*E505)</f>
        <v>0.0036107666731061156</v>
      </c>
      <c r="O505">
        <f>NEW_AQ*C505/365*(1+D505*E505)</f>
        <v>12.017559863686833</v>
      </c>
    </row>
    <row r="506" spans="2:15" ht="12.75">
      <c r="B506" s="8">
        <v>40154</v>
      </c>
      <c r="C506">
        <v>1.650935</v>
      </c>
      <c r="D506">
        <v>1.023398</v>
      </c>
      <c r="E506">
        <v>-0.1539</v>
      </c>
      <c r="F506">
        <v>0.9992813266</v>
      </c>
      <c r="H506">
        <f t="shared" si="14"/>
        <v>1</v>
      </c>
      <c r="I506">
        <v>0</v>
      </c>
      <c r="K506">
        <f>INIT_AQ*C506/365*(1+D506*E506)*IF($C$9="Y",F506,1)</f>
        <v>14.099647430890037</v>
      </c>
      <c r="L506">
        <f t="shared" si="15"/>
        <v>12.68304104182513</v>
      </c>
      <c r="N506">
        <f>C506/365*(1+D506*E506)</f>
        <v>0.0038107155218621725</v>
      </c>
      <c r="O506">
        <f>NEW_AQ*C506/365*(1+D506*E506)</f>
        <v>12.683041041825135</v>
      </c>
    </row>
    <row r="507" spans="2:15" ht="12.75">
      <c r="B507" s="8">
        <v>40155</v>
      </c>
      <c r="C507">
        <v>1.660226</v>
      </c>
      <c r="D507">
        <v>1.023286</v>
      </c>
      <c r="E507">
        <v>-0.1586</v>
      </c>
      <c r="F507">
        <v>0.9991329751</v>
      </c>
      <c r="H507">
        <f t="shared" si="14"/>
        <v>1</v>
      </c>
      <c r="I507">
        <v>0</v>
      </c>
      <c r="K507">
        <f>INIT_AQ*C507/365*(1+D507*E507)*IF($C$9="Y",F507,1)</f>
        <v>14.098344943004772</v>
      </c>
      <c r="L507">
        <f t="shared" si="15"/>
        <v>12.68186941626596</v>
      </c>
      <c r="N507">
        <f>C507/365*(1+D507*E507)</f>
        <v>0.0038103634981093986</v>
      </c>
      <c r="O507">
        <f>NEW_AQ*C507/365*(1+D507*E507)</f>
        <v>12.681869416265968</v>
      </c>
    </row>
    <row r="508" spans="2:15" ht="12.75">
      <c r="B508" s="8">
        <v>40156</v>
      </c>
      <c r="C508">
        <v>1.668186</v>
      </c>
      <c r="D508">
        <v>1.023192</v>
      </c>
      <c r="E508">
        <v>-0.2563</v>
      </c>
      <c r="F508">
        <v>0.9966685271</v>
      </c>
      <c r="H508">
        <f t="shared" si="14"/>
        <v>1</v>
      </c>
      <c r="I508">
        <v>0</v>
      </c>
      <c r="K508">
        <f>INIT_AQ*C508/365*(1+D508*E508)*IF($C$9="Y",F508,1)</f>
        <v>12.475731443277844</v>
      </c>
      <c r="L508">
        <f t="shared" si="15"/>
        <v>11.222281599412511</v>
      </c>
      <c r="N508">
        <f>C508/365*(1+D508*E508)</f>
        <v>0.003371819308994012</v>
      </c>
      <c r="O508">
        <f>NEW_AQ*C508/365*(1+D508*E508)</f>
        <v>11.222281599412517</v>
      </c>
    </row>
    <row r="509" spans="2:15" ht="12.75">
      <c r="B509" s="8">
        <v>40157</v>
      </c>
      <c r="C509">
        <v>1.67747</v>
      </c>
      <c r="D509">
        <v>1.023086</v>
      </c>
      <c r="E509">
        <v>-0.1713</v>
      </c>
      <c r="F509">
        <v>0.9990527234</v>
      </c>
      <c r="H509">
        <f t="shared" si="14"/>
        <v>1</v>
      </c>
      <c r="I509">
        <v>0</v>
      </c>
      <c r="K509">
        <f>INIT_AQ*C509/365*(1+D509*E509)*IF($C$9="Y",F509,1)</f>
        <v>14.024374705039671</v>
      </c>
      <c r="L509">
        <f t="shared" si="15"/>
        <v>12.615331045814967</v>
      </c>
      <c r="N509">
        <f>C509/365*(1+D509*E509)</f>
        <v>0.003790371541902614</v>
      </c>
      <c r="O509">
        <f>NEW_AQ*C509/365*(1+D509*E509)</f>
        <v>12.615331045814974</v>
      </c>
    </row>
    <row r="510" spans="2:15" ht="12.75">
      <c r="B510" s="8">
        <v>40158</v>
      </c>
      <c r="C510">
        <v>1.700603</v>
      </c>
      <c r="D510">
        <v>1.020516</v>
      </c>
      <c r="E510">
        <v>-0.0419</v>
      </c>
      <c r="F510">
        <v>1.0014820777</v>
      </c>
      <c r="H510">
        <f t="shared" si="14"/>
        <v>1</v>
      </c>
      <c r="I510">
        <v>0</v>
      </c>
      <c r="K510">
        <f>INIT_AQ*C510/365*(1+D510*E510)*IF($C$9="Y",F510,1)</f>
        <v>16.50185667587651</v>
      </c>
      <c r="L510">
        <f t="shared" si="15"/>
        <v>14.843897800446358</v>
      </c>
      <c r="N510">
        <f>C510/365*(1+D510*E510)</f>
        <v>0.004459961263750408</v>
      </c>
      <c r="O510">
        <f>NEW_AQ*C510/365*(1+D510*E510)</f>
        <v>14.843897800446365</v>
      </c>
    </row>
    <row r="511" spans="2:15" ht="12.75">
      <c r="B511" s="8">
        <v>40159</v>
      </c>
      <c r="C511">
        <v>1.729288</v>
      </c>
      <c r="D511">
        <v>1.014956</v>
      </c>
      <c r="E511">
        <v>-0.052</v>
      </c>
      <c r="F511">
        <v>1.0005849385</v>
      </c>
      <c r="H511">
        <f t="shared" si="14"/>
        <v>0</v>
      </c>
      <c r="I511">
        <v>0</v>
      </c>
      <c r="K511">
        <f>INIT_AQ*C511/365*(1+D511*E511)*IF($C$9="Y",F511,1)</f>
        <v>16.604587679705457</v>
      </c>
      <c r="L511">
        <f t="shared" si="15"/>
        <v>0</v>
      </c>
      <c r="N511">
        <f>C511/365*(1+D511*E511)</f>
        <v>0.004487726399920395</v>
      </c>
      <c r="O511">
        <f>NEW_AQ*C511/365*(1+D511*E511)</f>
        <v>14.936307312401674</v>
      </c>
    </row>
    <row r="512" spans="2:15" ht="12.75">
      <c r="B512" s="8">
        <v>40160</v>
      </c>
      <c r="C512">
        <v>1.75443</v>
      </c>
      <c r="D512">
        <v>1.015513</v>
      </c>
      <c r="E512">
        <v>-0.0179</v>
      </c>
      <c r="F512">
        <v>1.001324832</v>
      </c>
      <c r="H512">
        <f t="shared" si="14"/>
        <v>0</v>
      </c>
      <c r="I512">
        <v>0</v>
      </c>
      <c r="K512">
        <f>INIT_AQ*C512/365*(1+D512*E512)*IF($C$9="Y",F512,1)</f>
        <v>17.461349463343463</v>
      </c>
      <c r="L512">
        <f t="shared" si="15"/>
        <v>0</v>
      </c>
      <c r="N512">
        <f>C512/365*(1+D512*E512)</f>
        <v>0.004719283638741477</v>
      </c>
      <c r="O512">
        <f>NEW_AQ*C512/365*(1+D512*E512)</f>
        <v>15.706989339609086</v>
      </c>
    </row>
    <row r="513" spans="2:15" ht="12.75">
      <c r="B513" s="8">
        <v>40161</v>
      </c>
      <c r="C513">
        <v>1.706662</v>
      </c>
      <c r="D513">
        <v>1.022751</v>
      </c>
      <c r="E513">
        <v>0.0082</v>
      </c>
      <c r="F513">
        <v>1.0025179615</v>
      </c>
      <c r="H513">
        <f t="shared" si="14"/>
        <v>0</v>
      </c>
      <c r="I513">
        <v>0</v>
      </c>
      <c r="K513">
        <f>INIT_AQ*C513/365*(1+D513*E513)*IF($C$9="Y",F513,1)</f>
        <v>17.445500204673138</v>
      </c>
      <c r="L513">
        <f t="shared" si="15"/>
        <v>0</v>
      </c>
      <c r="N513">
        <f>C513/365*(1+D513*E513)</f>
        <v>0.004715000055317064</v>
      </c>
      <c r="O513">
        <f>NEW_AQ*C513/365*(1+D513*E513)</f>
        <v>15.692732472607016</v>
      </c>
    </row>
    <row r="514" spans="2:15" ht="12.75">
      <c r="B514" s="8">
        <v>40162</v>
      </c>
      <c r="C514">
        <v>1.71329</v>
      </c>
      <c r="D514">
        <v>1.022681</v>
      </c>
      <c r="E514">
        <v>0.1137</v>
      </c>
      <c r="F514">
        <v>1.0041089067</v>
      </c>
      <c r="H514">
        <f t="shared" si="14"/>
        <v>0</v>
      </c>
      <c r="I514">
        <v>0</v>
      </c>
      <c r="K514">
        <f>INIT_AQ*C514/365*(1+D514*E514)*IF($C$9="Y",F514,1)</f>
        <v>19.387081144399552</v>
      </c>
      <c r="L514">
        <f t="shared" si="15"/>
        <v>0</v>
      </c>
      <c r="N514">
        <f>C514/365*(1+D514*E514)</f>
        <v>0.005239751660648528</v>
      </c>
      <c r="O514">
        <f>NEW_AQ*C514/365*(1+D514*E514)</f>
        <v>17.43924073568783</v>
      </c>
    </row>
    <row r="515" spans="2:15" ht="12.75">
      <c r="B515" s="8">
        <v>40163</v>
      </c>
      <c r="C515">
        <v>1.719926</v>
      </c>
      <c r="D515">
        <v>1.022606</v>
      </c>
      <c r="E515">
        <v>0.1881</v>
      </c>
      <c r="F515">
        <v>1.0052744392</v>
      </c>
      <c r="H515">
        <f t="shared" si="14"/>
        <v>0</v>
      </c>
      <c r="I515">
        <v>0</v>
      </c>
      <c r="K515">
        <f>INIT_AQ*C515/365*(1+D515*E515)*IF($C$9="Y",F515,1)</f>
        <v>20.78850099238674</v>
      </c>
      <c r="L515">
        <f t="shared" si="15"/>
        <v>0</v>
      </c>
      <c r="N515">
        <f>C515/365*(1+D515*E515)</f>
        <v>0.005618513781726147</v>
      </c>
      <c r="O515">
        <f>NEW_AQ*C515/365*(1+D515*E515)</f>
        <v>18.699858459355816</v>
      </c>
    </row>
    <row r="516" spans="2:15" ht="12.75">
      <c r="B516" s="8">
        <v>40164</v>
      </c>
      <c r="C516">
        <v>1.726562</v>
      </c>
      <c r="D516">
        <v>1.022531</v>
      </c>
      <c r="E516">
        <v>0.2525</v>
      </c>
      <c r="F516">
        <v>1.0058517848</v>
      </c>
      <c r="H516">
        <f t="shared" si="14"/>
        <v>0</v>
      </c>
      <c r="I516">
        <v>0</v>
      </c>
      <c r="K516">
        <f>INIT_AQ*C516/365*(1+D516*E516)*IF($C$9="Y",F516,1)</f>
        <v>22.02099552081713</v>
      </c>
      <c r="L516">
        <f t="shared" si="15"/>
        <v>0</v>
      </c>
      <c r="N516">
        <f>C516/365*(1+D516*E516)</f>
        <v>0.005951620411031657</v>
      </c>
      <c r="O516">
        <f>NEW_AQ*C516/365*(1+D516*E516)</f>
        <v>19.808522967778973</v>
      </c>
    </row>
    <row r="517" spans="2:15" ht="12.75">
      <c r="B517" s="8">
        <v>40165</v>
      </c>
      <c r="C517">
        <v>1.747451</v>
      </c>
      <c r="D517">
        <v>1.020065</v>
      </c>
      <c r="E517">
        <v>0.3114</v>
      </c>
      <c r="F517">
        <v>1.0058609853</v>
      </c>
      <c r="H517">
        <f t="shared" si="14"/>
        <v>0</v>
      </c>
      <c r="I517">
        <v>0</v>
      </c>
      <c r="K517">
        <f>INIT_AQ*C517/365*(1+D517*E517)*IF($C$9="Y",F517,1)</f>
        <v>23.340671848273036</v>
      </c>
      <c r="L517">
        <f t="shared" si="15"/>
        <v>0</v>
      </c>
      <c r="N517">
        <f>C517/365*(1+D517*E517)</f>
        <v>0.006308289688722442</v>
      </c>
      <c r="O517">
        <f>NEW_AQ*C517/365*(1+D517*E517)</f>
        <v>20.99561002829505</v>
      </c>
    </row>
    <row r="518" spans="2:15" ht="12.75">
      <c r="B518" s="8">
        <v>40166</v>
      </c>
      <c r="C518">
        <v>1.775389</v>
      </c>
      <c r="D518">
        <v>1.014654</v>
      </c>
      <c r="E518">
        <v>0.3439</v>
      </c>
      <c r="F518">
        <v>1.0047954405</v>
      </c>
      <c r="H518">
        <f t="shared" si="14"/>
        <v>0</v>
      </c>
      <c r="I518">
        <v>0</v>
      </c>
      <c r="K518">
        <f>INIT_AQ*C518/365*(1+D518*E518)*IF($C$9="Y",F518,1)</f>
        <v>24.27699113562495</v>
      </c>
      <c r="L518">
        <f t="shared" si="15"/>
        <v>0</v>
      </c>
      <c r="N518">
        <f>C518/365*(1+D518*E518)</f>
        <v>0.006561348955574311</v>
      </c>
      <c r="O518">
        <f>NEW_AQ*C518/365*(1+D518*E518)</f>
        <v>21.83785633324306</v>
      </c>
    </row>
    <row r="519" spans="2:15" ht="12.75">
      <c r="B519" s="8">
        <v>40167</v>
      </c>
      <c r="C519">
        <v>1.798241</v>
      </c>
      <c r="D519">
        <v>1.015218</v>
      </c>
      <c r="E519">
        <v>0.3017</v>
      </c>
      <c r="F519">
        <v>1.0047314598</v>
      </c>
      <c r="H519">
        <f t="shared" si="14"/>
        <v>0</v>
      </c>
      <c r="I519">
        <v>0</v>
      </c>
      <c r="K519">
        <f>INIT_AQ*C519/365*(1+D519*E519)*IF($C$9="Y",F519,1)</f>
        <v>23.812049662245354</v>
      </c>
      <c r="L519">
        <f t="shared" si="15"/>
        <v>0</v>
      </c>
      <c r="N519">
        <f>C519/365*(1+D519*E519)</f>
        <v>0.00643568909790415</v>
      </c>
      <c r="O519">
        <f>NEW_AQ*C519/365*(1+D519*E519)</f>
        <v>21.419628018115056</v>
      </c>
    </row>
    <row r="520" spans="2:15" ht="12.75">
      <c r="B520" s="8">
        <v>40168</v>
      </c>
      <c r="C520">
        <v>1.747786</v>
      </c>
      <c r="D520">
        <v>1.020084</v>
      </c>
      <c r="E520">
        <v>0.3527</v>
      </c>
      <c r="F520">
        <v>1.0043757793</v>
      </c>
      <c r="H520">
        <f t="shared" si="14"/>
        <v>0</v>
      </c>
      <c r="I520">
        <v>0</v>
      </c>
      <c r="K520">
        <f>INIT_AQ*C520/365*(1+D520*E520)*IF($C$9="Y",F520,1)</f>
        <v>24.0916709808657</v>
      </c>
      <c r="L520">
        <f t="shared" si="15"/>
        <v>0</v>
      </c>
      <c r="N520">
        <f>C520/365*(1+D520*E520)</f>
        <v>0.006511262427261</v>
      </c>
      <c r="O520">
        <f>NEW_AQ*C520/365*(1+D520*E520)</f>
        <v>21.671155489111342</v>
      </c>
    </row>
    <row r="521" spans="2:15" ht="12.75">
      <c r="B521" s="8">
        <v>40169</v>
      </c>
      <c r="C521">
        <v>1.751766</v>
      </c>
      <c r="D521">
        <v>1.020047</v>
      </c>
      <c r="E521">
        <v>0.335</v>
      </c>
      <c r="F521">
        <v>1.0042711628</v>
      </c>
      <c r="H521">
        <f t="shared" si="14"/>
        <v>0</v>
      </c>
      <c r="I521">
        <v>0</v>
      </c>
      <c r="K521">
        <f>INIT_AQ*C521/365*(1+D521*E521)*IF($C$9="Y",F521,1)</f>
        <v>23.825689007934194</v>
      </c>
      <c r="L521">
        <f t="shared" si="15"/>
        <v>0</v>
      </c>
      <c r="N521">
        <f>C521/365*(1+D521*E521)</f>
        <v>0.006439375407549781</v>
      </c>
      <c r="O521">
        <f>NEW_AQ*C521/365*(1+D521*E521)</f>
        <v>21.431897004414395</v>
      </c>
    </row>
    <row r="522" spans="2:15" ht="12.75">
      <c r="B522" s="8">
        <v>40170</v>
      </c>
      <c r="C522">
        <v>1.757078</v>
      </c>
      <c r="D522">
        <v>1.019994</v>
      </c>
      <c r="E522">
        <v>0.3095</v>
      </c>
      <c r="F522">
        <v>1.00414544</v>
      </c>
      <c r="H522">
        <f t="shared" si="14"/>
        <v>0</v>
      </c>
      <c r="I522">
        <v>0</v>
      </c>
      <c r="K522">
        <f>INIT_AQ*C522/365*(1+D522*E522)*IF($C$9="Y",F522,1)</f>
        <v>23.43434727788156</v>
      </c>
      <c r="L522">
        <f t="shared" si="15"/>
        <v>0</v>
      </c>
      <c r="N522">
        <f>C522/365*(1+D522*E522)</f>
        <v>0.006333607372400422</v>
      </c>
      <c r="O522">
        <f>NEW_AQ*C522/365*(1+D522*E522)</f>
        <v>21.079873789084743</v>
      </c>
    </row>
    <row r="523" spans="2:15" ht="12.75">
      <c r="B523" s="8">
        <v>40171</v>
      </c>
      <c r="C523">
        <v>1.761058</v>
      </c>
      <c r="D523">
        <v>1.017991</v>
      </c>
      <c r="E523">
        <v>0.1351</v>
      </c>
      <c r="F523">
        <v>1.0026001326</v>
      </c>
      <c r="H523">
        <f t="shared" si="14"/>
        <v>0</v>
      </c>
      <c r="I523">
        <v>0</v>
      </c>
      <c r="K523">
        <f>INIT_AQ*C523/365*(1+D523*E523)*IF($C$9="Y",F523,1)</f>
        <v>20.306992166804708</v>
      </c>
      <c r="L523">
        <f t="shared" si="15"/>
        <v>0</v>
      </c>
      <c r="N523">
        <f>C523/365*(1+D523*E523)</f>
        <v>0.00548837626129857</v>
      </c>
      <c r="O523">
        <f>NEW_AQ*C523/365*(1+D523*E523)</f>
        <v>18.266727331305162</v>
      </c>
    </row>
    <row r="524" spans="2:15" ht="12.75">
      <c r="B524" s="8">
        <v>40172</v>
      </c>
      <c r="C524">
        <v>1.780919</v>
      </c>
      <c r="D524">
        <v>1.013355</v>
      </c>
      <c r="E524">
        <v>0.0747</v>
      </c>
      <c r="F524">
        <v>1.0017774001</v>
      </c>
      <c r="H524">
        <f t="shared" si="14"/>
        <v>0</v>
      </c>
      <c r="I524">
        <v>0</v>
      </c>
      <c r="K524">
        <f>INIT_AQ*C524/365*(1+D524*E524)*IF($C$9="Y",F524,1)</f>
        <v>19.419732082337493</v>
      </c>
      <c r="L524">
        <f t="shared" si="15"/>
        <v>0</v>
      </c>
      <c r="N524">
        <f>C524/365*(1+D524*E524)</f>
        <v>0.005248576238469593</v>
      </c>
      <c r="O524">
        <f>NEW_AQ*C524/365*(1+D524*E524)</f>
        <v>17.468611199591326</v>
      </c>
    </row>
    <row r="525" spans="2:15" ht="12.75">
      <c r="B525" s="8">
        <v>40173</v>
      </c>
      <c r="C525">
        <v>1.806575</v>
      </c>
      <c r="D525">
        <v>1.013374</v>
      </c>
      <c r="E525">
        <v>-0.0605</v>
      </c>
      <c r="F525">
        <v>1.0002743073</v>
      </c>
      <c r="H525">
        <f t="shared" si="14"/>
        <v>0</v>
      </c>
      <c r="I525">
        <v>0</v>
      </c>
      <c r="K525">
        <f>INIT_AQ*C525/365*(1+D525*E525)*IF($C$9="Y",F525,1)</f>
        <v>17.190458127103856</v>
      </c>
      <c r="L525">
        <f t="shared" si="15"/>
        <v>0</v>
      </c>
      <c r="N525">
        <f>C525/365*(1+D525*E525)</f>
        <v>0.004646069764082123</v>
      </c>
      <c r="O525">
        <f>NEW_AQ*C525/365*(1+D525*E525)</f>
        <v>15.46331474049289</v>
      </c>
    </row>
    <row r="526" spans="2:15" ht="12.75">
      <c r="B526" s="8">
        <v>40174</v>
      </c>
      <c r="C526">
        <v>1.82836</v>
      </c>
      <c r="D526">
        <v>1.016119</v>
      </c>
      <c r="E526">
        <v>0.0063</v>
      </c>
      <c r="F526">
        <v>1.0013433442</v>
      </c>
      <c r="H526">
        <f>IF(B526&gt;=$C$3,IF(B526&lt;$C$4,1,0),0)</f>
        <v>0</v>
      </c>
      <c r="I526">
        <v>0</v>
      </c>
      <c r="K526">
        <f>INIT_AQ*C526/365*(1+D526*E526)*IF($C$9="Y",F526,1)</f>
        <v>18.652706981959234</v>
      </c>
      <c r="L526">
        <f>(H526-I526)*K526*$D$7</f>
        <v>0</v>
      </c>
      <c r="N526">
        <f>C526/365*(1+D526*E526)</f>
        <v>0.00504127215728628</v>
      </c>
      <c r="O526">
        <f>NEW_AQ*C526/365*(1+D526*E526)</f>
        <v>16.778649916808142</v>
      </c>
    </row>
    <row r="527" spans="2:15" ht="12.75">
      <c r="B527" s="8">
        <v>40175</v>
      </c>
      <c r="C527">
        <v>1.774322</v>
      </c>
      <c r="D527">
        <v>1.017884</v>
      </c>
      <c r="E527">
        <v>0.1156</v>
      </c>
      <c r="F527">
        <v>1.0024424984</v>
      </c>
      <c r="H527">
        <f>IF(B527&gt;=$C$3,IF(B527&lt;$C$4,1,0),0)</f>
        <v>0</v>
      </c>
      <c r="I527">
        <v>0</v>
      </c>
      <c r="K527">
        <f>INIT_AQ*C527/365*(1+D527*E527)*IF($C$9="Y",F527,1)</f>
        <v>20.102676180921762</v>
      </c>
      <c r="L527">
        <f>(H527-I527)*K527*$D$7</f>
        <v>0</v>
      </c>
      <c r="N527">
        <f>C527/365*(1+D527*E527)</f>
        <v>0.005433155724573449</v>
      </c>
      <c r="O527">
        <f>NEW_AQ*C527/365*(1+D527*E527)</f>
        <v>18.082939187157873</v>
      </c>
    </row>
    <row r="528" spans="2:15" ht="12.75">
      <c r="B528" s="8">
        <v>40176</v>
      </c>
      <c r="C528">
        <v>1.776978</v>
      </c>
      <c r="D528">
        <v>1.017861</v>
      </c>
      <c r="E528">
        <v>0.1503</v>
      </c>
      <c r="F528">
        <v>1.0026729357</v>
      </c>
      <c r="H528">
        <f>IF(B528&gt;=$C$3,IF(B528&lt;$C$4,1,0),0)</f>
        <v>0</v>
      </c>
      <c r="I528">
        <v>0</v>
      </c>
      <c r="K528">
        <f>INIT_AQ*C528/365*(1+D528*E528)*IF($C$9="Y",F528,1)</f>
        <v>20.768942440226557</v>
      </c>
      <c r="L528">
        <f>(H528-I528)*K528*$D$7</f>
        <v>0</v>
      </c>
      <c r="N528">
        <f>C528/365*(1+D528*E528)</f>
        <v>0.005613227686547718</v>
      </c>
      <c r="O528">
        <f>NEW_AQ*C528/365*(1+D528*E528)</f>
        <v>18.682264975477434</v>
      </c>
    </row>
    <row r="529" spans="2:15" ht="12.75">
      <c r="B529" s="8">
        <v>40177</v>
      </c>
      <c r="C529">
        <v>1.779626</v>
      </c>
      <c r="D529">
        <v>1.017843</v>
      </c>
      <c r="E529">
        <v>0.1309</v>
      </c>
      <c r="F529">
        <v>1.0025148258</v>
      </c>
      <c r="H529">
        <f>IF(B529&gt;=$C$3,IF(B529&lt;$C$4,1,0),0)</f>
        <v>0</v>
      </c>
      <c r="I529">
        <v>0</v>
      </c>
      <c r="K529">
        <f>INIT_AQ*C529/365*(1+D529*E529)*IF($C$9="Y",F529,1)</f>
        <v>20.44362139958227</v>
      </c>
      <c r="L529">
        <f>(H529-I529)*K529*$D$7</f>
        <v>0</v>
      </c>
      <c r="N529">
        <f>C529/365*(1+D529*E529)</f>
        <v>0.005525303080968181</v>
      </c>
      <c r="O529">
        <f>NEW_AQ*C529/365*(1+D529*E529)</f>
        <v>18.389629281536518</v>
      </c>
    </row>
    <row r="530" spans="2:15" ht="12.75">
      <c r="B530" s="8">
        <v>40178</v>
      </c>
      <c r="C530">
        <v>1.782282</v>
      </c>
      <c r="D530">
        <v>1.01782</v>
      </c>
      <c r="E530">
        <v>0.1809</v>
      </c>
      <c r="F530">
        <v>1.0028501927</v>
      </c>
      <c r="H530">
        <f>IF(B530&gt;=$C$3,IF(B530&lt;$C$4,1,0),0)</f>
        <v>0</v>
      </c>
      <c r="I530">
        <v>0</v>
      </c>
      <c r="K530">
        <f>INIT_AQ*C530/365*(1+D530*E530)*IF($C$9="Y",F530,1)</f>
        <v>21.39352413532353</v>
      </c>
      <c r="L530">
        <f>(H530-I530)*K530*$D$7</f>
        <v>0</v>
      </c>
      <c r="N530">
        <f>C530/365*(1+D530*E530)</f>
        <v>0.005782033550087441</v>
      </c>
      <c r="O530">
        <f>NEW_AQ*C530/365*(1+D530*E530)</f>
        <v>19.244094291544776</v>
      </c>
    </row>
  </sheetData>
  <mergeCells count="1">
    <mergeCell ref="H11:I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perchardamp</cp:lastModifiedBy>
  <dcterms:created xsi:type="dcterms:W3CDTF">1996-10-14T23:33:28Z</dcterms:created>
  <dcterms:modified xsi:type="dcterms:W3CDTF">2011-10-27T16:59:28Z</dcterms:modified>
  <cp:category/>
  <cp:version/>
  <cp:contentType/>
  <cp:contentStatus/>
</cp:coreProperties>
</file>