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730" windowHeight="9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1" i="1" l="1"/>
  <c r="O19" i="1" l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O8" i="1"/>
  <c r="N8" i="1"/>
  <c r="M8" i="1"/>
  <c r="L8" i="1"/>
  <c r="O7" i="1"/>
  <c r="N7" i="1"/>
  <c r="M7" i="1"/>
  <c r="L7" i="1"/>
  <c r="O6" i="1"/>
  <c r="N6" i="1"/>
  <c r="M6" i="1"/>
  <c r="L6" i="1"/>
  <c r="O5" i="1"/>
  <c r="N5" i="1"/>
  <c r="M5" i="1"/>
  <c r="L5" i="1"/>
  <c r="O4" i="1"/>
  <c r="N4" i="1"/>
  <c r="M4" i="1"/>
  <c r="L4" i="1"/>
  <c r="O3" i="1"/>
  <c r="N3" i="1"/>
  <c r="M3" i="1"/>
  <c r="L3" i="1"/>
  <c r="N21" i="1" l="1"/>
  <c r="L21" i="1"/>
  <c r="M21" i="1"/>
  <c r="O21" i="1"/>
  <c r="V4" i="1"/>
  <c r="AA4" i="1" s="1"/>
  <c r="W4" i="1"/>
  <c r="AB4" i="1" s="1"/>
  <c r="X4" i="1"/>
  <c r="AC4" i="1" s="1"/>
  <c r="Y4" i="1"/>
  <c r="AD4" i="1" s="1"/>
  <c r="V5" i="1"/>
  <c r="AA5" i="1" s="1"/>
  <c r="W5" i="1"/>
  <c r="AB5" i="1" s="1"/>
  <c r="X5" i="1"/>
  <c r="AC5" i="1" s="1"/>
  <c r="Y5" i="1"/>
  <c r="AD5" i="1" s="1"/>
  <c r="V6" i="1"/>
  <c r="AA6" i="1" s="1"/>
  <c r="W6" i="1"/>
  <c r="AB6" i="1" s="1"/>
  <c r="X6" i="1"/>
  <c r="AC6" i="1" s="1"/>
  <c r="Y6" i="1"/>
  <c r="AD6" i="1" s="1"/>
  <c r="V7" i="1"/>
  <c r="AA7" i="1" s="1"/>
  <c r="W7" i="1"/>
  <c r="AB7" i="1" s="1"/>
  <c r="X7" i="1"/>
  <c r="AC7" i="1" s="1"/>
  <c r="Y7" i="1"/>
  <c r="AD7" i="1" s="1"/>
  <c r="V8" i="1"/>
  <c r="AA8" i="1" s="1"/>
  <c r="W8" i="1"/>
  <c r="AB8" i="1" s="1"/>
  <c r="X8" i="1"/>
  <c r="AC8" i="1" s="1"/>
  <c r="Y8" i="1"/>
  <c r="AD8" i="1" s="1"/>
  <c r="V9" i="1"/>
  <c r="AA9" i="1" s="1"/>
  <c r="W9" i="1"/>
  <c r="AB9" i="1" s="1"/>
  <c r="X9" i="1"/>
  <c r="AC9" i="1" s="1"/>
  <c r="Y9" i="1"/>
  <c r="AD9" i="1" s="1"/>
  <c r="V10" i="1"/>
  <c r="AA10" i="1" s="1"/>
  <c r="W10" i="1"/>
  <c r="AB10" i="1" s="1"/>
  <c r="X10" i="1"/>
  <c r="AC10" i="1" s="1"/>
  <c r="Y10" i="1"/>
  <c r="AD10" i="1" s="1"/>
  <c r="V11" i="1"/>
  <c r="AA11" i="1" s="1"/>
  <c r="W11" i="1"/>
  <c r="AB11" i="1" s="1"/>
  <c r="X11" i="1"/>
  <c r="AC11" i="1" s="1"/>
  <c r="Y11" i="1"/>
  <c r="AD11" i="1" s="1"/>
  <c r="V12" i="1"/>
  <c r="AA12" i="1" s="1"/>
  <c r="W12" i="1"/>
  <c r="AB12" i="1" s="1"/>
  <c r="X12" i="1"/>
  <c r="AC12" i="1" s="1"/>
  <c r="Y12" i="1"/>
  <c r="AD12" i="1" s="1"/>
  <c r="V13" i="1"/>
  <c r="AA13" i="1" s="1"/>
  <c r="W13" i="1"/>
  <c r="AB13" i="1" s="1"/>
  <c r="X13" i="1"/>
  <c r="AC13" i="1" s="1"/>
  <c r="Y13" i="1"/>
  <c r="AD13" i="1" s="1"/>
  <c r="V15" i="1"/>
  <c r="AA15" i="1" s="1"/>
  <c r="W15" i="1"/>
  <c r="AB15" i="1" s="1"/>
  <c r="X15" i="1"/>
  <c r="AC15" i="1" s="1"/>
  <c r="Y15" i="1"/>
  <c r="AD15" i="1" s="1"/>
  <c r="V16" i="1"/>
  <c r="AA16" i="1" s="1"/>
  <c r="W16" i="1"/>
  <c r="AB16" i="1" s="1"/>
  <c r="X16" i="1"/>
  <c r="AC16" i="1" s="1"/>
  <c r="Y16" i="1"/>
  <c r="AD16" i="1" s="1"/>
  <c r="V17" i="1"/>
  <c r="AA17" i="1" s="1"/>
  <c r="W17" i="1"/>
  <c r="AB17" i="1" s="1"/>
  <c r="X17" i="1"/>
  <c r="AC17" i="1" s="1"/>
  <c r="Y17" i="1"/>
  <c r="AD17" i="1" s="1"/>
  <c r="V18" i="1"/>
  <c r="AA18" i="1" s="1"/>
  <c r="W18" i="1"/>
  <c r="AB18" i="1" s="1"/>
  <c r="X18" i="1"/>
  <c r="AC18" i="1" s="1"/>
  <c r="Y18" i="1"/>
  <c r="AD18" i="1" s="1"/>
  <c r="V19" i="1"/>
  <c r="AA19" i="1" s="1"/>
  <c r="W19" i="1"/>
  <c r="AB19" i="1" s="1"/>
  <c r="X19" i="1"/>
  <c r="AC19" i="1" s="1"/>
  <c r="Y19" i="1"/>
  <c r="AD19" i="1" s="1"/>
  <c r="W3" i="1"/>
  <c r="AB3" i="1" s="1"/>
  <c r="X3" i="1"/>
  <c r="Y3" i="1"/>
  <c r="AD3" i="1" s="1"/>
  <c r="V3" i="1"/>
  <c r="AA3" i="1" s="1"/>
  <c r="X21" i="1" l="1"/>
  <c r="AC21" i="1" s="1"/>
  <c r="AC3" i="1"/>
  <c r="V21" i="1"/>
  <c r="W21" i="1"/>
  <c r="Y21" i="1"/>
  <c r="AB21" i="1" l="1"/>
  <c r="AA21" i="1"/>
  <c r="AD21" i="1"/>
</calcChain>
</file>

<file path=xl/comments1.xml><?xml version="1.0" encoding="utf-8"?>
<comments xmlns="http://schemas.openxmlformats.org/spreadsheetml/2006/main">
  <authors>
    <author>National Grid</author>
  </authors>
  <commentList>
    <comment ref="C5" authorId="0">
      <text>
        <r>
          <rPr>
            <b/>
            <sz val="9"/>
            <color indexed="81"/>
            <rFont val="Tahoma"/>
            <charset val="1"/>
          </rPr>
          <t>National Grid:</t>
        </r>
        <r>
          <rPr>
            <sz val="9"/>
            <color indexed="81"/>
            <rFont val="Tahoma"/>
            <charset val="1"/>
          </rPr>
          <t xml:space="preserve">
This change will be funded internally by the Xoserve improvement
budget. 100% Xoserve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This one is pending a decision from the Gts and Igts on funding; the service area ia 10, which is 100% DNO funded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funding split is to be 100% split between IGTs and GTs; I've put 50/50 for now</t>
        </r>
      </text>
    </comment>
  </commentList>
</comments>
</file>

<file path=xl/sharedStrings.xml><?xml version="1.0" encoding="utf-8"?>
<sst xmlns="http://schemas.openxmlformats.org/spreadsheetml/2006/main" count="60" uniqueCount="44">
  <si>
    <t>Amount</t>
  </si>
  <si>
    <t>Total</t>
  </si>
  <si>
    <t>Title</t>
  </si>
  <si>
    <t>Description</t>
  </si>
  <si>
    <t>DNs</t>
  </si>
  <si>
    <t>IGT</t>
  </si>
  <si>
    <t>Shippers</t>
  </si>
  <si>
    <t>Transmission</t>
  </si>
  <si>
    <t>November consultation Share</t>
  </si>
  <si>
    <t>November consultation Cost</t>
  </si>
  <si>
    <t>September consultation Cost</t>
  </si>
  <si>
    <t>Variance Nov to Sept</t>
  </si>
  <si>
    <t>XRN</t>
  </si>
  <si>
    <t>4780 (B)</t>
  </si>
  <si>
    <t>4871 (B)</t>
  </si>
  <si>
    <t>Inclusion of Meter Asset Provider Identity (MAP Id) in the UK Link system (CSS Consequential Change)</t>
  </si>
  <si>
    <t>Amendment to Treatment and Reporting  of CYCL Reads</t>
  </si>
  <si>
    <t>Incorrect display of read and asset information on DES</t>
  </si>
  <si>
    <t>CSEPs: IGT and GT File Formats (CGI Files)</t>
  </si>
  <si>
    <t>Improvements to the quality of the Conversion Factor values held on the Supply Point Register (MOD0681S)</t>
  </si>
  <si>
    <t>Composite Weather Variable (CWV) Improvements</t>
  </si>
  <si>
    <t>Removing Duplicate Address Update Validation for IGT Supply Meter Points via Contact Management Service (CMS)</t>
  </si>
  <si>
    <t>Auto updates to meter read frequency (MOD0692)</t>
  </si>
  <si>
    <t>Modification 0665 - Changes to Ratchet Regime</t>
  </si>
  <si>
    <t>Notification of Customer Contact Details to Transporters</t>
  </si>
  <si>
    <t>Requirement to inform Shipper of meter link code change</t>
  </si>
  <si>
    <t>Deliver requirements of MOD0</t>
  </si>
  <si>
    <t xml:space="preserve">Deliver requirements of MOD0 </t>
  </si>
  <si>
    <t>Deliver requirements of MOD0692</t>
  </si>
  <si>
    <t>Part B, automation of the invoicing element of MOD0665</t>
  </si>
  <si>
    <t>June 2020 market trials</t>
  </si>
  <si>
    <t>Procurement of lab simulation on gas temperature in the meeting</t>
  </si>
  <si>
    <t>TBC</t>
  </si>
  <si>
    <t>N/A</t>
  </si>
  <si>
    <t>November 2021 Major release</t>
  </si>
  <si>
    <t>Estimated spend within the 20/21 financial year</t>
  </si>
  <si>
    <t>November 2020 Major release</t>
  </si>
  <si>
    <t>Contingency funding should retro no longer be required to deliver in November 2020 to stand up a major release</t>
  </si>
  <si>
    <t>Contingency funding for any changes not yet raised or in progress</t>
  </si>
  <si>
    <t>Cost allocation</t>
  </si>
  <si>
    <t>UIG taskforce recommendation</t>
  </si>
  <si>
    <t>Unallocated/unknown change/PAC budget (75K)</t>
  </si>
  <si>
    <t>PAC change budget</t>
  </si>
  <si>
    <t>Ringfenced budget for PAC to call on to development reporting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</si>
</sst>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1" fillId="0" borderId="0" xfId="0" applyFont="1"/>
    <xf numFmtId="3" fontId="1" fillId="0" borderId="0" xfId="0" applyNumberFormat="1" applyFont="1"/>
    <xf numFmtId="9" fontId="0" fillId="0" borderId="1" xfId="1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9" fontId="3" fillId="0" borderId="1" xfId="1" applyFont="1" applyBorder="1" applyAlignment="1">
      <alignment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9" fontId="7" fillId="0" borderId="1" xfId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21"/>
  <sheetViews>
    <sheetView showGridLines="0" tabSelected="1" workbookViewId="0">
      <selection activeCell="C8" sqref="C8"/>
    </sheetView>
  </sheetViews>
  <sheetFormatPr defaultRowHeight="15" x14ac:dyDescent="0.25"/>
  <cols>
    <col min="3" max="3" width="57.7109375" customWidth="1"/>
    <col min="4" max="4" width="39.85546875" customWidth="1"/>
    <col min="5" max="5" width="16" customWidth="1"/>
    <col min="22" max="25" width="11.42578125" customWidth="1"/>
    <col min="27" max="30" width="10.42578125" customWidth="1"/>
  </cols>
  <sheetData>
    <row r="1" spans="2:30" x14ac:dyDescent="0.25">
      <c r="G1" t="s">
        <v>39</v>
      </c>
      <c r="L1" t="s">
        <v>10</v>
      </c>
      <c r="Q1" t="s">
        <v>8</v>
      </c>
      <c r="V1" t="s">
        <v>9</v>
      </c>
      <c r="AA1" t="s">
        <v>11</v>
      </c>
    </row>
    <row r="2" spans="2:30" ht="15.75" thickBot="1" x14ac:dyDescent="0.3">
      <c r="B2" t="s">
        <v>12</v>
      </c>
      <c r="C2" t="s">
        <v>2</v>
      </c>
      <c r="D2" t="s">
        <v>3</v>
      </c>
      <c r="E2" t="s">
        <v>0</v>
      </c>
      <c r="G2" t="s">
        <v>7</v>
      </c>
      <c r="H2" t="s">
        <v>4</v>
      </c>
      <c r="I2" t="s">
        <v>5</v>
      </c>
      <c r="J2" t="s">
        <v>6</v>
      </c>
      <c r="L2" t="s">
        <v>7</v>
      </c>
      <c r="M2" t="s">
        <v>4</v>
      </c>
      <c r="N2" t="s">
        <v>5</v>
      </c>
      <c r="O2" t="s">
        <v>6</v>
      </c>
      <c r="Q2" t="s">
        <v>7</v>
      </c>
      <c r="R2" t="s">
        <v>4</v>
      </c>
      <c r="S2" t="s">
        <v>5</v>
      </c>
      <c r="T2" t="s">
        <v>6</v>
      </c>
      <c r="V2" t="s">
        <v>7</v>
      </c>
      <c r="W2" t="s">
        <v>4</v>
      </c>
      <c r="X2" t="s">
        <v>5</v>
      </c>
      <c r="Y2" t="s">
        <v>6</v>
      </c>
    </row>
    <row r="3" spans="2:30" ht="30" x14ac:dyDescent="0.25">
      <c r="B3" s="7" t="s">
        <v>13</v>
      </c>
      <c r="C3" s="10" t="s">
        <v>15</v>
      </c>
      <c r="D3" s="2"/>
      <c r="E3" s="14">
        <v>60000</v>
      </c>
      <c r="G3" s="6">
        <v>0</v>
      </c>
      <c r="H3" s="6">
        <v>0</v>
      </c>
      <c r="I3" s="6">
        <v>0</v>
      </c>
      <c r="J3" s="6">
        <v>1</v>
      </c>
      <c r="L3" s="3">
        <f>$E3*G3</f>
        <v>0</v>
      </c>
      <c r="M3" s="3">
        <f t="shared" ref="M3:M19" si="0">$E3*H3</f>
        <v>0</v>
      </c>
      <c r="N3" s="3">
        <f t="shared" ref="N3:N19" si="1">$E3*I3</f>
        <v>0</v>
      </c>
      <c r="O3" s="3">
        <f t="shared" ref="O3:O19" si="2">$E3*J3</f>
        <v>60000</v>
      </c>
      <c r="Q3" s="6">
        <v>0</v>
      </c>
      <c r="R3" s="6">
        <v>0</v>
      </c>
      <c r="S3" s="6">
        <v>0</v>
      </c>
      <c r="T3" s="6">
        <v>1</v>
      </c>
      <c r="V3" s="3">
        <f>$E3*Q3</f>
        <v>0</v>
      </c>
      <c r="W3" s="3">
        <f t="shared" ref="W3:Y3" si="3">$E3*R3</f>
        <v>0</v>
      </c>
      <c r="X3" s="3">
        <f t="shared" si="3"/>
        <v>0</v>
      </c>
      <c r="Y3" s="3">
        <f t="shared" si="3"/>
        <v>60000</v>
      </c>
      <c r="AA3" s="3">
        <f>L3-V3</f>
        <v>0</v>
      </c>
      <c r="AB3" s="3">
        <f t="shared" ref="AB3:AD17" si="4">M3-W3</f>
        <v>0</v>
      </c>
      <c r="AC3" s="3">
        <f t="shared" si="4"/>
        <v>0</v>
      </c>
      <c r="AD3" s="3">
        <f t="shared" si="4"/>
        <v>0</v>
      </c>
    </row>
    <row r="4" spans="2:30" x14ac:dyDescent="0.25">
      <c r="B4" s="8">
        <v>4930</v>
      </c>
      <c r="C4" s="11" t="s">
        <v>25</v>
      </c>
      <c r="D4" s="2" t="s">
        <v>27</v>
      </c>
      <c r="E4" s="15">
        <v>20000</v>
      </c>
      <c r="G4" s="6">
        <v>0</v>
      </c>
      <c r="H4" s="6">
        <v>0</v>
      </c>
      <c r="I4" s="6">
        <v>0</v>
      </c>
      <c r="J4" s="6">
        <v>1</v>
      </c>
      <c r="L4" s="3">
        <f t="shared" ref="L4:L19" si="5">$E4*G4</f>
        <v>0</v>
      </c>
      <c r="M4" s="3">
        <f t="shared" si="0"/>
        <v>0</v>
      </c>
      <c r="N4" s="3">
        <f t="shared" si="1"/>
        <v>0</v>
      </c>
      <c r="O4" s="3">
        <f t="shared" si="2"/>
        <v>20000</v>
      </c>
      <c r="Q4" s="6">
        <v>0</v>
      </c>
      <c r="R4" s="6">
        <v>0</v>
      </c>
      <c r="S4" s="6">
        <v>0</v>
      </c>
      <c r="T4" s="6">
        <v>1</v>
      </c>
      <c r="V4" s="3">
        <f t="shared" ref="V4:V19" si="6">$E4*Q4</f>
        <v>0</v>
      </c>
      <c r="W4" s="3">
        <f t="shared" ref="W4:W19" si="7">$E4*R4</f>
        <v>0</v>
      </c>
      <c r="X4" s="3">
        <f t="shared" ref="X4:X19" si="8">$E4*S4</f>
        <v>0</v>
      </c>
      <c r="Y4" s="3">
        <f t="shared" ref="Y4:Y19" si="9">$E4*T4</f>
        <v>20000</v>
      </c>
      <c r="AA4" s="3">
        <f t="shared" ref="AA4:AA21" si="10">L4-V4</f>
        <v>0</v>
      </c>
      <c r="AB4" s="3">
        <f t="shared" si="4"/>
        <v>0</v>
      </c>
      <c r="AC4" s="3">
        <f t="shared" si="4"/>
        <v>0</v>
      </c>
      <c r="AD4" s="3">
        <f t="shared" si="4"/>
        <v>0</v>
      </c>
    </row>
    <row r="5" spans="2:30" x14ac:dyDescent="0.25">
      <c r="B5" s="8">
        <v>4865</v>
      </c>
      <c r="C5" s="11" t="s">
        <v>16</v>
      </c>
      <c r="D5" s="2"/>
      <c r="E5" s="15">
        <v>30000</v>
      </c>
      <c r="G5" s="13">
        <v>7.1192156448737123E-2</v>
      </c>
      <c r="H5" s="13">
        <v>0.51037325427920133</v>
      </c>
      <c r="I5" s="13">
        <v>1.4621010273530596E-2</v>
      </c>
      <c r="J5" s="13">
        <v>0.40381357899853104</v>
      </c>
      <c r="L5" s="3">
        <f t="shared" si="5"/>
        <v>2135.7646934621139</v>
      </c>
      <c r="M5" s="3">
        <f t="shared" si="0"/>
        <v>15311.19762837604</v>
      </c>
      <c r="N5" s="3">
        <f t="shared" si="1"/>
        <v>438.63030820591786</v>
      </c>
      <c r="O5" s="3">
        <f t="shared" si="2"/>
        <v>12114.407369955932</v>
      </c>
      <c r="Q5" s="6">
        <v>0</v>
      </c>
      <c r="R5" s="6">
        <v>0</v>
      </c>
      <c r="S5" s="6">
        <v>0</v>
      </c>
      <c r="T5" s="6">
        <v>1</v>
      </c>
      <c r="V5" s="3">
        <f t="shared" si="6"/>
        <v>0</v>
      </c>
      <c r="W5" s="3">
        <f t="shared" si="7"/>
        <v>0</v>
      </c>
      <c r="X5" s="3">
        <f t="shared" si="8"/>
        <v>0</v>
      </c>
      <c r="Y5" s="3">
        <f t="shared" si="9"/>
        <v>30000</v>
      </c>
      <c r="AA5" s="3">
        <f t="shared" si="10"/>
        <v>2135.7646934621139</v>
      </c>
      <c r="AB5" s="3">
        <f t="shared" si="4"/>
        <v>15311.19762837604</v>
      </c>
      <c r="AC5" s="3">
        <f t="shared" si="4"/>
        <v>438.63030820591786</v>
      </c>
      <c r="AD5" s="3">
        <f t="shared" si="4"/>
        <v>-17885.59263004407</v>
      </c>
    </row>
    <row r="6" spans="2:30" x14ac:dyDescent="0.25">
      <c r="B6" s="8">
        <v>4692</v>
      </c>
      <c r="C6" s="11" t="s">
        <v>17</v>
      </c>
      <c r="D6" s="2"/>
      <c r="E6" s="15">
        <v>35000</v>
      </c>
      <c r="G6" s="18">
        <v>0</v>
      </c>
      <c r="H6" s="18">
        <v>0.9</v>
      </c>
      <c r="I6" s="18">
        <v>0.1</v>
      </c>
      <c r="J6" s="18">
        <v>0</v>
      </c>
      <c r="L6" s="3">
        <f t="shared" si="5"/>
        <v>0</v>
      </c>
      <c r="M6" s="3">
        <f t="shared" si="0"/>
        <v>31500</v>
      </c>
      <c r="N6" s="3">
        <f t="shared" si="1"/>
        <v>3500</v>
      </c>
      <c r="O6" s="3">
        <f t="shared" si="2"/>
        <v>0</v>
      </c>
      <c r="Q6" s="6">
        <v>0</v>
      </c>
      <c r="R6" s="6">
        <v>0</v>
      </c>
      <c r="S6" s="6">
        <v>0</v>
      </c>
      <c r="T6" s="6">
        <v>1</v>
      </c>
      <c r="V6" s="3">
        <f t="shared" si="6"/>
        <v>0</v>
      </c>
      <c r="W6" s="3">
        <f t="shared" si="7"/>
        <v>0</v>
      </c>
      <c r="X6" s="3">
        <f t="shared" si="8"/>
        <v>0</v>
      </c>
      <c r="Y6" s="3">
        <f t="shared" si="9"/>
        <v>35000</v>
      </c>
      <c r="AA6" s="3">
        <f t="shared" si="10"/>
        <v>0</v>
      </c>
      <c r="AB6" s="3">
        <f t="shared" si="4"/>
        <v>31500</v>
      </c>
      <c r="AC6" s="3">
        <f t="shared" si="4"/>
        <v>3500</v>
      </c>
      <c r="AD6" s="3">
        <f t="shared" si="4"/>
        <v>-35000</v>
      </c>
    </row>
    <row r="7" spans="2:30" x14ac:dyDescent="0.25">
      <c r="B7" s="8">
        <v>4691</v>
      </c>
      <c r="C7" s="11" t="s">
        <v>18</v>
      </c>
      <c r="D7" s="2"/>
      <c r="E7" s="15">
        <v>35000</v>
      </c>
      <c r="G7" s="13">
        <v>0</v>
      </c>
      <c r="H7" s="13">
        <v>1</v>
      </c>
      <c r="I7" s="13">
        <v>0</v>
      </c>
      <c r="J7" s="13">
        <v>0</v>
      </c>
      <c r="L7" s="3">
        <f t="shared" si="5"/>
        <v>0</v>
      </c>
      <c r="M7" s="3">
        <f t="shared" si="0"/>
        <v>35000</v>
      </c>
      <c r="N7" s="3">
        <f t="shared" si="1"/>
        <v>0</v>
      </c>
      <c r="O7" s="3">
        <f t="shared" si="2"/>
        <v>0</v>
      </c>
      <c r="Q7" s="6">
        <v>0</v>
      </c>
      <c r="R7" s="6">
        <v>0</v>
      </c>
      <c r="S7" s="6">
        <v>0</v>
      </c>
      <c r="T7" s="6">
        <v>1</v>
      </c>
      <c r="V7" s="3">
        <f t="shared" si="6"/>
        <v>0</v>
      </c>
      <c r="W7" s="3">
        <f t="shared" si="7"/>
        <v>0</v>
      </c>
      <c r="X7" s="3">
        <f t="shared" si="8"/>
        <v>0</v>
      </c>
      <c r="Y7" s="3">
        <f t="shared" si="9"/>
        <v>35000</v>
      </c>
      <c r="AA7" s="3">
        <f t="shared" si="10"/>
        <v>0</v>
      </c>
      <c r="AB7" s="3">
        <f t="shared" si="4"/>
        <v>35000</v>
      </c>
      <c r="AC7" s="3">
        <f t="shared" si="4"/>
        <v>0</v>
      </c>
      <c r="AD7" s="3">
        <f t="shared" si="4"/>
        <v>-35000</v>
      </c>
    </row>
    <row r="8" spans="2:30" ht="30" x14ac:dyDescent="0.25">
      <c r="B8" s="8">
        <v>4932</v>
      </c>
      <c r="C8" s="11" t="s">
        <v>19</v>
      </c>
      <c r="D8" s="2" t="s">
        <v>26</v>
      </c>
      <c r="E8" s="15">
        <v>30000</v>
      </c>
      <c r="G8" s="18">
        <v>0</v>
      </c>
      <c r="H8" s="18">
        <v>0.67</v>
      </c>
      <c r="I8" s="18">
        <v>0</v>
      </c>
      <c r="J8" s="18">
        <v>0.33</v>
      </c>
      <c r="L8" s="3">
        <f t="shared" si="5"/>
        <v>0</v>
      </c>
      <c r="M8" s="3">
        <f t="shared" si="0"/>
        <v>20100</v>
      </c>
      <c r="N8" s="3">
        <f t="shared" si="1"/>
        <v>0</v>
      </c>
      <c r="O8" s="3">
        <f t="shared" si="2"/>
        <v>9900</v>
      </c>
      <c r="Q8" s="6">
        <v>0</v>
      </c>
      <c r="R8" s="6">
        <v>0</v>
      </c>
      <c r="S8" s="6">
        <v>0</v>
      </c>
      <c r="T8" s="6">
        <v>1</v>
      </c>
      <c r="V8" s="3">
        <f t="shared" si="6"/>
        <v>0</v>
      </c>
      <c r="W8" s="3">
        <f t="shared" si="7"/>
        <v>0</v>
      </c>
      <c r="X8" s="3">
        <f t="shared" si="8"/>
        <v>0</v>
      </c>
      <c r="Y8" s="3">
        <f t="shared" si="9"/>
        <v>30000</v>
      </c>
      <c r="AA8" s="3">
        <f t="shared" si="10"/>
        <v>0</v>
      </c>
      <c r="AB8" s="3">
        <f t="shared" si="4"/>
        <v>20100</v>
      </c>
      <c r="AC8" s="3">
        <f t="shared" si="4"/>
        <v>0</v>
      </c>
      <c r="AD8" s="3">
        <f t="shared" si="4"/>
        <v>-20100</v>
      </c>
    </row>
    <row r="9" spans="2:30" x14ac:dyDescent="0.25">
      <c r="B9" s="8">
        <v>4772</v>
      </c>
      <c r="C9" s="11" t="s">
        <v>20</v>
      </c>
      <c r="D9" s="2"/>
      <c r="E9" s="15">
        <v>55000</v>
      </c>
      <c r="G9" s="18">
        <v>0</v>
      </c>
      <c r="H9" s="18">
        <v>0.5</v>
      </c>
      <c r="I9" s="18">
        <v>0</v>
      </c>
      <c r="J9" s="18">
        <v>0.5</v>
      </c>
      <c r="L9" s="3">
        <f t="shared" si="5"/>
        <v>0</v>
      </c>
      <c r="M9" s="3">
        <f t="shared" si="0"/>
        <v>27500</v>
      </c>
      <c r="N9" s="3">
        <f t="shared" si="1"/>
        <v>0</v>
      </c>
      <c r="O9" s="3">
        <f t="shared" si="2"/>
        <v>27500</v>
      </c>
      <c r="Q9" s="6">
        <v>0</v>
      </c>
      <c r="R9" s="6">
        <v>0</v>
      </c>
      <c r="S9" s="6">
        <v>0</v>
      </c>
      <c r="T9" s="6">
        <v>1</v>
      </c>
      <c r="V9" s="3">
        <f t="shared" si="6"/>
        <v>0</v>
      </c>
      <c r="W9" s="3">
        <f t="shared" si="7"/>
        <v>0</v>
      </c>
      <c r="X9" s="3">
        <f t="shared" si="8"/>
        <v>0</v>
      </c>
      <c r="Y9" s="3">
        <f t="shared" si="9"/>
        <v>55000</v>
      </c>
      <c r="AA9" s="3">
        <f t="shared" si="10"/>
        <v>0</v>
      </c>
      <c r="AB9" s="3">
        <f t="shared" si="4"/>
        <v>27500</v>
      </c>
      <c r="AC9" s="3">
        <f t="shared" si="4"/>
        <v>0</v>
      </c>
      <c r="AD9" s="3">
        <f t="shared" si="4"/>
        <v>-27500</v>
      </c>
    </row>
    <row r="10" spans="2:30" ht="30" x14ac:dyDescent="0.25">
      <c r="B10" s="8">
        <v>4888</v>
      </c>
      <c r="C10" s="11" t="s">
        <v>21</v>
      </c>
      <c r="D10" s="2"/>
      <c r="E10" s="15">
        <v>20000</v>
      </c>
      <c r="G10" s="18">
        <v>0</v>
      </c>
      <c r="H10" s="18">
        <v>0</v>
      </c>
      <c r="I10" s="18">
        <v>1</v>
      </c>
      <c r="J10" s="18">
        <v>0</v>
      </c>
      <c r="L10" s="3">
        <f t="shared" si="5"/>
        <v>0</v>
      </c>
      <c r="M10" s="3">
        <f t="shared" si="0"/>
        <v>0</v>
      </c>
      <c r="N10" s="3">
        <f t="shared" si="1"/>
        <v>20000</v>
      </c>
      <c r="O10" s="3">
        <f t="shared" si="2"/>
        <v>0</v>
      </c>
      <c r="Q10" s="6">
        <v>0</v>
      </c>
      <c r="R10" s="6">
        <v>0</v>
      </c>
      <c r="S10" s="6">
        <v>0</v>
      </c>
      <c r="T10" s="6">
        <v>1</v>
      </c>
      <c r="V10" s="3">
        <f t="shared" si="6"/>
        <v>0</v>
      </c>
      <c r="W10" s="3">
        <f t="shared" si="7"/>
        <v>0</v>
      </c>
      <c r="X10" s="3">
        <f t="shared" si="8"/>
        <v>0</v>
      </c>
      <c r="Y10" s="3">
        <f t="shared" si="9"/>
        <v>20000</v>
      </c>
      <c r="AA10" s="3">
        <f t="shared" si="10"/>
        <v>0</v>
      </c>
      <c r="AB10" s="3">
        <f t="shared" si="4"/>
        <v>0</v>
      </c>
      <c r="AC10" s="3">
        <f t="shared" si="4"/>
        <v>20000</v>
      </c>
      <c r="AD10" s="3">
        <f t="shared" si="4"/>
        <v>-20000</v>
      </c>
    </row>
    <row r="11" spans="2:30" x14ac:dyDescent="0.25">
      <c r="B11" s="8">
        <v>4941</v>
      </c>
      <c r="C11" s="11" t="s">
        <v>22</v>
      </c>
      <c r="D11" s="2" t="s">
        <v>28</v>
      </c>
      <c r="E11" s="15">
        <v>30000</v>
      </c>
      <c r="G11" s="18">
        <v>0</v>
      </c>
      <c r="H11" s="18">
        <v>0</v>
      </c>
      <c r="I11" s="18">
        <v>0</v>
      </c>
      <c r="J11" s="18">
        <v>1</v>
      </c>
      <c r="L11" s="3">
        <f t="shared" si="5"/>
        <v>0</v>
      </c>
      <c r="M11" s="3">
        <f t="shared" si="0"/>
        <v>0</v>
      </c>
      <c r="N11" s="3">
        <f t="shared" si="1"/>
        <v>0</v>
      </c>
      <c r="O11" s="3">
        <f t="shared" si="2"/>
        <v>30000</v>
      </c>
      <c r="Q11" s="6">
        <v>0</v>
      </c>
      <c r="R11" s="6">
        <v>0</v>
      </c>
      <c r="S11" s="6">
        <v>0</v>
      </c>
      <c r="T11" s="6">
        <v>1</v>
      </c>
      <c r="V11" s="3">
        <f t="shared" si="6"/>
        <v>0</v>
      </c>
      <c r="W11" s="3">
        <f t="shared" si="7"/>
        <v>0</v>
      </c>
      <c r="X11" s="3">
        <f t="shared" si="8"/>
        <v>0</v>
      </c>
      <c r="Y11" s="3">
        <f t="shared" si="9"/>
        <v>30000</v>
      </c>
      <c r="AA11" s="3">
        <f t="shared" si="10"/>
        <v>0</v>
      </c>
      <c r="AB11" s="3">
        <f t="shared" si="4"/>
        <v>0</v>
      </c>
      <c r="AC11" s="3">
        <f t="shared" si="4"/>
        <v>0</v>
      </c>
      <c r="AD11" s="3">
        <f t="shared" si="4"/>
        <v>0</v>
      </c>
    </row>
    <row r="12" spans="2:30" ht="30" x14ac:dyDescent="0.25">
      <c r="B12" s="8" t="s">
        <v>14</v>
      </c>
      <c r="C12" s="11" t="s">
        <v>23</v>
      </c>
      <c r="D12" s="2" t="s">
        <v>29</v>
      </c>
      <c r="E12" s="15">
        <v>45000</v>
      </c>
      <c r="G12" s="18">
        <v>0</v>
      </c>
      <c r="H12" s="18">
        <v>1</v>
      </c>
      <c r="I12" s="18">
        <v>0</v>
      </c>
      <c r="J12" s="18">
        <v>0</v>
      </c>
      <c r="L12" s="3">
        <f t="shared" si="5"/>
        <v>0</v>
      </c>
      <c r="M12" s="3">
        <f t="shared" si="0"/>
        <v>45000</v>
      </c>
      <c r="N12" s="3">
        <f t="shared" si="1"/>
        <v>0</v>
      </c>
      <c r="O12" s="3">
        <f t="shared" si="2"/>
        <v>0</v>
      </c>
      <c r="Q12" s="6">
        <v>0</v>
      </c>
      <c r="R12" s="6">
        <v>0</v>
      </c>
      <c r="S12" s="6">
        <v>0</v>
      </c>
      <c r="T12" s="6">
        <v>1</v>
      </c>
      <c r="V12" s="3">
        <f t="shared" si="6"/>
        <v>0</v>
      </c>
      <c r="W12" s="3">
        <f t="shared" si="7"/>
        <v>0</v>
      </c>
      <c r="X12" s="3">
        <f t="shared" si="8"/>
        <v>0</v>
      </c>
      <c r="Y12" s="3">
        <f t="shared" si="9"/>
        <v>45000</v>
      </c>
      <c r="AA12" s="3">
        <f t="shared" si="10"/>
        <v>0</v>
      </c>
      <c r="AB12" s="3">
        <f t="shared" si="4"/>
        <v>45000</v>
      </c>
      <c r="AC12" s="3">
        <f t="shared" si="4"/>
        <v>0</v>
      </c>
      <c r="AD12" s="3">
        <f t="shared" si="4"/>
        <v>-45000</v>
      </c>
    </row>
    <row r="13" spans="2:30" ht="15.75" thickBot="1" x14ac:dyDescent="0.3">
      <c r="B13" s="9">
        <v>4850</v>
      </c>
      <c r="C13" s="12" t="s">
        <v>24</v>
      </c>
      <c r="D13" s="2"/>
      <c r="E13" s="16">
        <v>60000</v>
      </c>
      <c r="G13" s="18">
        <v>0</v>
      </c>
      <c r="H13" s="18">
        <v>0.5</v>
      </c>
      <c r="I13" s="18">
        <v>0.5</v>
      </c>
      <c r="J13" s="18">
        <v>0</v>
      </c>
      <c r="L13" s="3">
        <f t="shared" si="5"/>
        <v>0</v>
      </c>
      <c r="M13" s="3">
        <f t="shared" si="0"/>
        <v>30000</v>
      </c>
      <c r="N13" s="3">
        <f t="shared" si="1"/>
        <v>30000</v>
      </c>
      <c r="O13" s="3">
        <f t="shared" si="2"/>
        <v>0</v>
      </c>
      <c r="Q13" s="6">
        <v>0</v>
      </c>
      <c r="R13" s="6">
        <v>0</v>
      </c>
      <c r="S13" s="6">
        <v>0</v>
      </c>
      <c r="T13" s="6">
        <v>1</v>
      </c>
      <c r="V13" s="3">
        <f t="shared" si="6"/>
        <v>0</v>
      </c>
      <c r="W13" s="3">
        <f t="shared" si="7"/>
        <v>0</v>
      </c>
      <c r="X13" s="3">
        <f t="shared" si="8"/>
        <v>0</v>
      </c>
      <c r="Y13" s="3">
        <f t="shared" si="9"/>
        <v>60000</v>
      </c>
      <c r="AA13" s="3">
        <f t="shared" si="10"/>
        <v>0</v>
      </c>
      <c r="AB13" s="3">
        <f t="shared" si="4"/>
        <v>30000</v>
      </c>
      <c r="AC13" s="3">
        <f t="shared" si="4"/>
        <v>30000</v>
      </c>
      <c r="AD13" s="3">
        <f t="shared" si="4"/>
        <v>-60000</v>
      </c>
    </row>
    <row r="14" spans="2:30" ht="30.75" thickBot="1" x14ac:dyDescent="0.3">
      <c r="B14" s="2" t="s">
        <v>33</v>
      </c>
      <c r="C14" s="17" t="s">
        <v>42</v>
      </c>
      <c r="D14" s="2" t="s">
        <v>43</v>
      </c>
      <c r="E14" s="16">
        <v>75000</v>
      </c>
      <c r="G14" s="6">
        <v>7.1192156448737123E-2</v>
      </c>
      <c r="H14" s="6">
        <v>0.51037325427920133</v>
      </c>
      <c r="I14" s="6">
        <v>1.4621010273530596E-2</v>
      </c>
      <c r="J14" s="6">
        <v>0.40381357899853104</v>
      </c>
      <c r="L14" s="3"/>
      <c r="M14" s="3"/>
      <c r="N14" s="3"/>
      <c r="O14" s="3"/>
      <c r="Q14" s="6"/>
      <c r="R14" s="6"/>
      <c r="S14" s="6"/>
      <c r="T14" s="6"/>
      <c r="V14" s="3"/>
      <c r="W14" s="3"/>
      <c r="X14" s="3"/>
      <c r="Y14" s="3"/>
      <c r="AA14" s="3"/>
      <c r="AB14" s="3"/>
      <c r="AC14" s="3"/>
      <c r="AD14" s="3"/>
    </row>
    <row r="15" spans="2:30" x14ac:dyDescent="0.25">
      <c r="B15" s="2" t="s">
        <v>33</v>
      </c>
      <c r="C15" s="2" t="s">
        <v>30</v>
      </c>
      <c r="D15" s="2"/>
      <c r="E15" s="3">
        <v>500000</v>
      </c>
      <c r="G15" s="6">
        <v>7.1192156448737123E-2</v>
      </c>
      <c r="H15" s="6">
        <v>0.51037325427920133</v>
      </c>
      <c r="I15" s="6">
        <v>1.4621010273530596E-2</v>
      </c>
      <c r="J15" s="6">
        <v>0.40381357899853104</v>
      </c>
      <c r="L15" s="3">
        <f t="shared" si="5"/>
        <v>35596.078224368561</v>
      </c>
      <c r="M15" s="3">
        <f t="shared" si="0"/>
        <v>255186.62713960066</v>
      </c>
      <c r="N15" s="3">
        <f t="shared" si="1"/>
        <v>7310.5051367652977</v>
      </c>
      <c r="O15" s="3">
        <f t="shared" si="2"/>
        <v>201906.78949926552</v>
      </c>
      <c r="Q15" s="6">
        <v>0</v>
      </c>
      <c r="R15" s="6">
        <v>0</v>
      </c>
      <c r="S15" s="6">
        <v>0</v>
      </c>
      <c r="T15" s="6">
        <v>1</v>
      </c>
      <c r="V15" s="3">
        <f t="shared" si="6"/>
        <v>0</v>
      </c>
      <c r="W15" s="3">
        <f t="shared" si="7"/>
        <v>0</v>
      </c>
      <c r="X15" s="3">
        <f t="shared" si="8"/>
        <v>0</v>
      </c>
      <c r="Y15" s="3">
        <f t="shared" si="9"/>
        <v>500000</v>
      </c>
      <c r="AA15" s="3">
        <f t="shared" si="10"/>
        <v>35596.078224368561</v>
      </c>
      <c r="AB15" s="3">
        <f t="shared" si="4"/>
        <v>255186.62713960066</v>
      </c>
      <c r="AC15" s="3">
        <f t="shared" si="4"/>
        <v>7310.5051367652977</v>
      </c>
      <c r="AD15" s="3">
        <f t="shared" si="4"/>
        <v>-298093.21050073451</v>
      </c>
    </row>
    <row r="16" spans="2:30" ht="30" x14ac:dyDescent="0.25">
      <c r="B16" s="2" t="s">
        <v>32</v>
      </c>
      <c r="C16" s="2" t="s">
        <v>34</v>
      </c>
      <c r="D16" s="2" t="s">
        <v>35</v>
      </c>
      <c r="E16" s="3">
        <v>550000</v>
      </c>
      <c r="G16" s="6">
        <v>7.1192156448737123E-2</v>
      </c>
      <c r="H16" s="6">
        <v>0.51037325427920133</v>
      </c>
      <c r="I16" s="6">
        <v>1.4621010273530596E-2</v>
      </c>
      <c r="J16" s="6">
        <v>0.40381357899853104</v>
      </c>
      <c r="L16" s="3">
        <f t="shared" si="5"/>
        <v>39155.686046805415</v>
      </c>
      <c r="M16" s="3">
        <f t="shared" si="0"/>
        <v>280705.28985356074</v>
      </c>
      <c r="N16" s="3">
        <f t="shared" si="1"/>
        <v>8041.5556504418282</v>
      </c>
      <c r="O16" s="3">
        <f t="shared" si="2"/>
        <v>222097.46844919206</v>
      </c>
      <c r="Q16" s="6">
        <v>0</v>
      </c>
      <c r="R16" s="6">
        <v>0</v>
      </c>
      <c r="S16" s="6">
        <v>0</v>
      </c>
      <c r="T16" s="6">
        <v>1</v>
      </c>
      <c r="V16" s="3">
        <f t="shared" si="6"/>
        <v>0</v>
      </c>
      <c r="W16" s="3">
        <f t="shared" si="7"/>
        <v>0</v>
      </c>
      <c r="X16" s="3">
        <f t="shared" si="8"/>
        <v>0</v>
      </c>
      <c r="Y16" s="3">
        <f t="shared" si="9"/>
        <v>550000</v>
      </c>
      <c r="AA16" s="3">
        <f t="shared" si="10"/>
        <v>39155.686046805415</v>
      </c>
      <c r="AB16" s="3">
        <f t="shared" si="4"/>
        <v>280705.28985356074</v>
      </c>
      <c r="AC16" s="3">
        <f t="shared" si="4"/>
        <v>8041.5556504418282</v>
      </c>
      <c r="AD16" s="3">
        <f t="shared" si="4"/>
        <v>-327902.53155080794</v>
      </c>
    </row>
    <row r="17" spans="2:30" ht="45" x14ac:dyDescent="0.25">
      <c r="B17" s="2" t="s">
        <v>32</v>
      </c>
      <c r="C17" s="2" t="s">
        <v>36</v>
      </c>
      <c r="D17" s="2" t="s">
        <v>37</v>
      </c>
      <c r="E17" s="3">
        <v>750000</v>
      </c>
      <c r="G17" s="6">
        <v>7.1192156448737123E-2</v>
      </c>
      <c r="H17" s="6">
        <v>0.51037325427920133</v>
      </c>
      <c r="I17" s="6">
        <v>1.4621010273530596E-2</v>
      </c>
      <c r="J17" s="6">
        <v>0.40381357899853104</v>
      </c>
      <c r="L17" s="3">
        <f t="shared" si="5"/>
        <v>53394.117336552845</v>
      </c>
      <c r="M17" s="3">
        <f t="shared" si="0"/>
        <v>382779.94070940098</v>
      </c>
      <c r="N17" s="3">
        <f t="shared" si="1"/>
        <v>10965.757705147947</v>
      </c>
      <c r="O17" s="3">
        <f t="shared" si="2"/>
        <v>302860.18424889829</v>
      </c>
      <c r="Q17" s="6">
        <v>0</v>
      </c>
      <c r="R17" s="6">
        <v>0</v>
      </c>
      <c r="S17" s="6">
        <v>0</v>
      </c>
      <c r="T17" s="6">
        <v>1</v>
      </c>
      <c r="V17" s="3">
        <f t="shared" si="6"/>
        <v>0</v>
      </c>
      <c r="W17" s="3">
        <f t="shared" si="7"/>
        <v>0</v>
      </c>
      <c r="X17" s="3">
        <f t="shared" si="8"/>
        <v>0</v>
      </c>
      <c r="Y17" s="3">
        <f t="shared" si="9"/>
        <v>750000</v>
      </c>
      <c r="AA17" s="3">
        <f t="shared" si="10"/>
        <v>53394.117336552845</v>
      </c>
      <c r="AB17" s="3">
        <f t="shared" si="4"/>
        <v>382779.94070940098</v>
      </c>
      <c r="AC17" s="3">
        <f t="shared" si="4"/>
        <v>10965.757705147947</v>
      </c>
      <c r="AD17" s="3">
        <f t="shared" si="4"/>
        <v>-447139.81575110171</v>
      </c>
    </row>
    <row r="18" spans="2:30" ht="30" x14ac:dyDescent="0.25">
      <c r="B18" s="2" t="s">
        <v>32</v>
      </c>
      <c r="C18" s="2" t="s">
        <v>31</v>
      </c>
      <c r="D18" s="2" t="s">
        <v>40</v>
      </c>
      <c r="E18" s="3">
        <v>80000</v>
      </c>
      <c r="G18" s="6">
        <v>7.1192156448737123E-2</v>
      </c>
      <c r="H18" s="6">
        <v>0.51037325427920133</v>
      </c>
      <c r="I18" s="6">
        <v>1.4621010273530596E-2</v>
      </c>
      <c r="J18" s="6">
        <v>0.40381357899853104</v>
      </c>
      <c r="L18" s="3">
        <f t="shared" si="5"/>
        <v>5695.3725158989701</v>
      </c>
      <c r="M18" s="3">
        <f t="shared" si="0"/>
        <v>40829.860342336106</v>
      </c>
      <c r="N18" s="3">
        <f t="shared" si="1"/>
        <v>1169.6808218824476</v>
      </c>
      <c r="O18" s="3">
        <f t="shared" si="2"/>
        <v>32305.086319882485</v>
      </c>
      <c r="Q18" s="6">
        <v>0</v>
      </c>
      <c r="R18" s="6">
        <v>1</v>
      </c>
      <c r="S18" s="6">
        <v>0</v>
      </c>
      <c r="T18" s="6">
        <v>0</v>
      </c>
      <c r="V18" s="3">
        <f t="shared" si="6"/>
        <v>0</v>
      </c>
      <c r="W18" s="3">
        <f t="shared" si="7"/>
        <v>80000</v>
      </c>
      <c r="X18" s="3">
        <f t="shared" si="8"/>
        <v>0</v>
      </c>
      <c r="Y18" s="3">
        <f t="shared" si="9"/>
        <v>0</v>
      </c>
      <c r="AA18" s="3">
        <f t="shared" si="10"/>
        <v>5695.3725158989701</v>
      </c>
      <c r="AB18" s="3">
        <f t="shared" ref="AB18:AB21" si="11">M18-W18</f>
        <v>-39170.139657663894</v>
      </c>
      <c r="AC18" s="3">
        <f t="shared" ref="AC18:AC21" si="12">N18-X18</f>
        <v>1169.6808218824476</v>
      </c>
      <c r="AD18" s="3">
        <f t="shared" ref="AD18:AD21" si="13">O18-Y18</f>
        <v>32305.086319882485</v>
      </c>
    </row>
    <row r="19" spans="2:30" ht="30" x14ac:dyDescent="0.25">
      <c r="B19" s="2" t="s">
        <v>33</v>
      </c>
      <c r="C19" s="2" t="s">
        <v>41</v>
      </c>
      <c r="D19" s="2" t="s">
        <v>38</v>
      </c>
      <c r="E19" s="3">
        <v>500000</v>
      </c>
      <c r="G19" s="6">
        <v>7.1192156448737123E-2</v>
      </c>
      <c r="H19" s="6">
        <v>0.51037325427920133</v>
      </c>
      <c r="I19" s="6">
        <v>1.4621010273530596E-2</v>
      </c>
      <c r="J19" s="6">
        <v>0.40381357899853104</v>
      </c>
      <c r="L19" s="3">
        <f t="shared" si="5"/>
        <v>35596.078224368561</v>
      </c>
      <c r="M19" s="3">
        <f t="shared" si="0"/>
        <v>255186.62713960066</v>
      </c>
      <c r="N19" s="3">
        <f t="shared" si="1"/>
        <v>7310.5051367652977</v>
      </c>
      <c r="O19" s="3">
        <f t="shared" si="2"/>
        <v>201906.78949926552</v>
      </c>
      <c r="Q19" s="6">
        <v>0</v>
      </c>
      <c r="R19" s="6">
        <v>0</v>
      </c>
      <c r="S19" s="6">
        <v>0</v>
      </c>
      <c r="T19" s="6">
        <v>1</v>
      </c>
      <c r="V19" s="3">
        <f t="shared" si="6"/>
        <v>0</v>
      </c>
      <c r="W19" s="3">
        <f t="shared" si="7"/>
        <v>0</v>
      </c>
      <c r="X19" s="3">
        <f t="shared" si="8"/>
        <v>0</v>
      </c>
      <c r="Y19" s="3">
        <f t="shared" si="9"/>
        <v>500000</v>
      </c>
      <c r="AA19" s="3">
        <f t="shared" si="10"/>
        <v>35596.078224368561</v>
      </c>
      <c r="AB19" s="3">
        <f t="shared" si="11"/>
        <v>255186.62713960066</v>
      </c>
      <c r="AC19" s="3">
        <f t="shared" si="12"/>
        <v>7310.5051367652977</v>
      </c>
      <c r="AD19" s="3">
        <f t="shared" si="13"/>
        <v>-298093.21050073451</v>
      </c>
    </row>
    <row r="20" spans="2:30" x14ac:dyDescent="0.25">
      <c r="E20" s="1"/>
      <c r="AA20" s="1"/>
      <c r="AB20" s="1"/>
      <c r="AC20" s="1"/>
      <c r="AD20" s="1"/>
    </row>
    <row r="21" spans="2:30" x14ac:dyDescent="0.25">
      <c r="C21" s="4" t="s">
        <v>1</v>
      </c>
      <c r="D21" s="4"/>
      <c r="E21" s="5">
        <f>SUM(E3:E19)</f>
        <v>2875000</v>
      </c>
      <c r="L21" s="5">
        <f>SUM(L3:L19)</f>
        <v>171573.09704145649</v>
      </c>
      <c r="M21" s="5">
        <f>SUM(M3:M19)</f>
        <v>1419099.5428128752</v>
      </c>
      <c r="N21" s="5">
        <f>SUM(N3:N19)</f>
        <v>88736.634759208726</v>
      </c>
      <c r="O21" s="5">
        <f>SUM(O3:O19)</f>
        <v>1120590.7253864598</v>
      </c>
      <c r="V21" s="5">
        <f>SUM(V3:V19)</f>
        <v>0</v>
      </c>
      <c r="W21" s="5">
        <f>SUM(W3:W19)</f>
        <v>80000</v>
      </c>
      <c r="X21" s="5">
        <f>SUM(X3:X19)</f>
        <v>0</v>
      </c>
      <c r="Y21" s="5">
        <f>SUM(Y3:Y19)</f>
        <v>2720000</v>
      </c>
      <c r="AA21" s="5">
        <f t="shared" si="10"/>
        <v>171573.09704145649</v>
      </c>
      <c r="AB21" s="5">
        <f t="shared" si="11"/>
        <v>1339099.5428128752</v>
      </c>
      <c r="AC21" s="5">
        <f t="shared" si="12"/>
        <v>88736.634759208726</v>
      </c>
      <c r="AD21" s="5">
        <f t="shared" si="13"/>
        <v>-1599409.2746135402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2018-10-10T15:27:39Z</dcterms:created>
  <dcterms:modified xsi:type="dcterms:W3CDTF">2019-09-03T13:08:55Z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-1936024797</vt:i4>
  </property>
  <property fmtid="{D5CDD505-2E9C-101B-9397-08002B2CF9AE}" pid="3" name="_NewReviewCycle">
    <vt:lpwstr/>
  </property>
  <property fmtid="{D5CDD505-2E9C-101B-9397-08002B2CF9AE}" pid="4" name="_EmailSubject">
    <vt:lpwstr>Ugent:  Breakdown of DSC change budget BP20.xlsx</vt:lpwstr>
  </property>
  <property fmtid="{D5CDD505-2E9C-101B-9397-08002B2CF9AE}" pid="5" name="_AuthorEmail">
    <vt:lpwstr>richard.johnson@xoserve.com</vt:lpwstr>
  </property>
  <property fmtid="{D5CDD505-2E9C-101B-9397-08002B2CF9AE}" pid="6" name="_AuthorEmailDisplayName">
    <vt:lpwstr>Johnson, Richard</vt:lpwstr>
  </property>
  <property fmtid="{D5CDD505-2E9C-101B-9397-08002B2CF9AE}" pid="8" name="_PreviousAdHocReviewCycleID">
    <vt:i4>-1368738098</vt:i4>
  </property>
</Properties>
</file>